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4500" windowWidth="23025" windowHeight="4995"/>
  </bookViews>
  <sheets>
    <sheet name="Tabulka gympl" sheetId="5" r:id="rId1"/>
    <sheet name="body-prenest" sheetId="6" r:id="rId2"/>
  </sheets>
  <calcPr calcId="145621"/>
</workbook>
</file>

<file path=xl/calcChain.xml><?xml version="1.0" encoding="utf-8"?>
<calcChain xmlns="http://schemas.openxmlformats.org/spreadsheetml/2006/main">
  <c r="BH12" i="5" l="1"/>
  <c r="BI12" i="5"/>
  <c r="BH13" i="5"/>
  <c r="BI13" i="5"/>
  <c r="BH14" i="5"/>
  <c r="BI14" i="5"/>
  <c r="BH15" i="5"/>
  <c r="BI15" i="5"/>
  <c r="BH16" i="5"/>
  <c r="BI16" i="5"/>
  <c r="BH17" i="5"/>
  <c r="BI17" i="5"/>
  <c r="BH18" i="5"/>
  <c r="BI18" i="5"/>
  <c r="BH19" i="5"/>
  <c r="BI19" i="5"/>
  <c r="BH20" i="5"/>
  <c r="BI20" i="5"/>
  <c r="BH21" i="5"/>
  <c r="BI21" i="5"/>
  <c r="BH22" i="5"/>
  <c r="BI22" i="5"/>
  <c r="BH23" i="5"/>
  <c r="BI23" i="5"/>
  <c r="BH24" i="5"/>
  <c r="BI24" i="5"/>
  <c r="BH25" i="5"/>
  <c r="BI25" i="5"/>
  <c r="BH26" i="5"/>
  <c r="BI26" i="5"/>
  <c r="BH27" i="5"/>
  <c r="BI27" i="5"/>
  <c r="BH28" i="5"/>
  <c r="BI28" i="5"/>
  <c r="BH29" i="5"/>
  <c r="BI29" i="5"/>
  <c r="BH30" i="5"/>
  <c r="BI30" i="5"/>
  <c r="BH31" i="5"/>
  <c r="BI31" i="5"/>
  <c r="BH32" i="5"/>
  <c r="BI32" i="5"/>
  <c r="BH33" i="5"/>
  <c r="BI33" i="5"/>
  <c r="BH34" i="5"/>
  <c r="BI34" i="5"/>
  <c r="BH35" i="5"/>
  <c r="BI35" i="5"/>
  <c r="BH36" i="5"/>
  <c r="BI36" i="5"/>
  <c r="BH37" i="5"/>
  <c r="BI37" i="5"/>
  <c r="BH38" i="5"/>
  <c r="BI38" i="5"/>
  <c r="BH39" i="5"/>
  <c r="BI39" i="5"/>
  <c r="BH40" i="5"/>
  <c r="BI40" i="5"/>
  <c r="BH41" i="5"/>
  <c r="BI41" i="5"/>
  <c r="BH42" i="5"/>
  <c r="BI42" i="5"/>
  <c r="BH43" i="5"/>
  <c r="BI43" i="5"/>
  <c r="BH44" i="5"/>
  <c r="BI44" i="5"/>
  <c r="BH45" i="5"/>
  <c r="BI45" i="5"/>
  <c r="BH46" i="5"/>
  <c r="BI46" i="5"/>
  <c r="BH47" i="5"/>
  <c r="BI47" i="5"/>
  <c r="BH48" i="5"/>
  <c r="BI48" i="5"/>
  <c r="BH49" i="5"/>
  <c r="BI49" i="5"/>
  <c r="BH50" i="5"/>
  <c r="BI50" i="5"/>
  <c r="BH51" i="5"/>
  <c r="BI51" i="5"/>
  <c r="BH52" i="5"/>
  <c r="BI52" i="5"/>
  <c r="BH53" i="5"/>
  <c r="BI53" i="5"/>
  <c r="BH54" i="5"/>
  <c r="BI54" i="5"/>
  <c r="BH55" i="5"/>
  <c r="BI55" i="5"/>
  <c r="BH56" i="5"/>
  <c r="BI56" i="5"/>
  <c r="BH57" i="5"/>
  <c r="BI57" i="5"/>
  <c r="BH58" i="5"/>
  <c r="BI58" i="5"/>
  <c r="BH59" i="5"/>
  <c r="BI59" i="5"/>
  <c r="BH60" i="5"/>
  <c r="BI60" i="5"/>
  <c r="BH61" i="5"/>
  <c r="BI61" i="5"/>
  <c r="BI11" i="5"/>
  <c r="BH11" i="5"/>
  <c r="B4" i="6"/>
  <c r="C4" i="6"/>
  <c r="D4" i="6"/>
  <c r="E4" i="6"/>
  <c r="B5" i="6"/>
  <c r="C5" i="6"/>
  <c r="D5" i="6"/>
  <c r="E5" i="6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B31" i="6"/>
  <c r="C31" i="6"/>
  <c r="D31" i="6"/>
  <c r="E31" i="6"/>
  <c r="B32" i="6"/>
  <c r="C32" i="6"/>
  <c r="D32" i="6"/>
  <c r="E32" i="6"/>
  <c r="B33" i="6"/>
  <c r="C33" i="6"/>
  <c r="D33" i="6"/>
  <c r="E33" i="6"/>
  <c r="B34" i="6"/>
  <c r="C34" i="6"/>
  <c r="D34" i="6"/>
  <c r="E34" i="6"/>
  <c r="B35" i="6"/>
  <c r="C35" i="6"/>
  <c r="D35" i="6"/>
  <c r="E35" i="6"/>
  <c r="B36" i="6"/>
  <c r="C36" i="6"/>
  <c r="D36" i="6"/>
  <c r="E36" i="6"/>
  <c r="B37" i="6"/>
  <c r="C37" i="6"/>
  <c r="D37" i="6"/>
  <c r="E37" i="6"/>
  <c r="B38" i="6"/>
  <c r="C38" i="6"/>
  <c r="D38" i="6"/>
  <c r="E38" i="6"/>
  <c r="B39" i="6"/>
  <c r="C39" i="6"/>
  <c r="D39" i="6"/>
  <c r="E39" i="6"/>
  <c r="B40" i="6"/>
  <c r="C40" i="6"/>
  <c r="D40" i="6"/>
  <c r="E40" i="6"/>
  <c r="B41" i="6"/>
  <c r="C41" i="6"/>
  <c r="D41" i="6"/>
  <c r="E41" i="6"/>
  <c r="B42" i="6"/>
  <c r="C42" i="6"/>
  <c r="D42" i="6"/>
  <c r="E42" i="6"/>
  <c r="B43" i="6"/>
  <c r="C43" i="6"/>
  <c r="D43" i="6"/>
  <c r="E43" i="6"/>
  <c r="B44" i="6"/>
  <c r="C44" i="6"/>
  <c r="D44" i="6"/>
  <c r="E44" i="6"/>
  <c r="B45" i="6"/>
  <c r="C45" i="6"/>
  <c r="D45" i="6"/>
  <c r="E45" i="6"/>
  <c r="B46" i="6"/>
  <c r="C46" i="6"/>
  <c r="D46" i="6"/>
  <c r="E46" i="6"/>
  <c r="B47" i="6"/>
  <c r="C47" i="6"/>
  <c r="D47" i="6"/>
  <c r="E47" i="6"/>
  <c r="B48" i="6"/>
  <c r="C48" i="6"/>
  <c r="D48" i="6"/>
  <c r="E48" i="6"/>
  <c r="B49" i="6"/>
  <c r="C49" i="6"/>
  <c r="D49" i="6"/>
  <c r="E49" i="6"/>
  <c r="B50" i="6"/>
  <c r="C50" i="6"/>
  <c r="D50" i="6"/>
  <c r="E50" i="6"/>
  <c r="B51" i="6"/>
  <c r="C51" i="6"/>
  <c r="D51" i="6"/>
  <c r="E51" i="6"/>
  <c r="B52" i="6"/>
  <c r="C52" i="6"/>
  <c r="D52" i="6"/>
  <c r="E52" i="6"/>
  <c r="E3" i="6"/>
  <c r="D3" i="6"/>
  <c r="C3" i="6"/>
  <c r="B3" i="6"/>
  <c r="AV33" i="5"/>
  <c r="H4" i="6" s="1"/>
  <c r="AV22" i="5"/>
  <c r="H5" i="6" s="1"/>
  <c r="AV52" i="5"/>
  <c r="H6" i="6" s="1"/>
  <c r="AV17" i="5"/>
  <c r="H7" i="6" s="1"/>
  <c r="AV29" i="5"/>
  <c r="H8" i="6" s="1"/>
  <c r="AV23" i="5"/>
  <c r="H9" i="6" s="1"/>
  <c r="AV31" i="5"/>
  <c r="H10" i="6" s="1"/>
  <c r="AV34" i="5"/>
  <c r="H11" i="6" s="1"/>
  <c r="AV51" i="5"/>
  <c r="H12" i="6" s="1"/>
  <c r="AV13" i="5"/>
  <c r="H13" i="6" s="1"/>
  <c r="AV27" i="5"/>
  <c r="H14" i="6" s="1"/>
  <c r="AV26" i="5"/>
  <c r="H15" i="6" s="1"/>
  <c r="AV32" i="5"/>
  <c r="H16" i="6" s="1"/>
  <c r="AV18" i="5"/>
  <c r="H17" i="6" s="1"/>
  <c r="AV11" i="5"/>
  <c r="H18" i="6" s="1"/>
  <c r="AV19" i="5"/>
  <c r="H19" i="6" s="1"/>
  <c r="AV21" i="5"/>
  <c r="H20" i="6" s="1"/>
  <c r="AV39" i="5"/>
  <c r="H21" i="6" s="1"/>
  <c r="AV15" i="5"/>
  <c r="H22" i="6" s="1"/>
  <c r="AV14" i="5"/>
  <c r="H23" i="6" s="1"/>
  <c r="AV50" i="5"/>
  <c r="H24" i="6" s="1"/>
  <c r="AV36" i="5"/>
  <c r="H25" i="6" s="1"/>
  <c r="AV42" i="5"/>
  <c r="H26" i="6" s="1"/>
  <c r="AV43" i="5"/>
  <c r="H27" i="6" s="1"/>
  <c r="AV28" i="5"/>
  <c r="H28" i="6" s="1"/>
  <c r="AV46" i="5"/>
  <c r="H29" i="6" s="1"/>
  <c r="AV12" i="5"/>
  <c r="H30" i="6" s="1"/>
  <c r="AV30" i="5"/>
  <c r="H31" i="6" s="1"/>
  <c r="AV41" i="5"/>
  <c r="H32" i="6" s="1"/>
  <c r="AV48" i="5"/>
  <c r="H33" i="6" s="1"/>
  <c r="AV53" i="5"/>
  <c r="H34" i="6" s="1"/>
  <c r="AV20" i="5"/>
  <c r="H35" i="6" s="1"/>
  <c r="AV37" i="5"/>
  <c r="H36" i="6" s="1"/>
  <c r="AV35" i="5"/>
  <c r="H37" i="6" s="1"/>
  <c r="AV40" i="5"/>
  <c r="H38" i="6" s="1"/>
  <c r="AV45" i="5"/>
  <c r="H39" i="6" s="1"/>
  <c r="AV16" i="5"/>
  <c r="H40" i="6" s="1"/>
  <c r="AV44" i="5"/>
  <c r="H41" i="6" s="1"/>
  <c r="AV25" i="5"/>
  <c r="H42" i="6" s="1"/>
  <c r="AV54" i="5"/>
  <c r="H43" i="6" s="1"/>
  <c r="AV49" i="5"/>
  <c r="H44" i="6" s="1"/>
  <c r="AV38" i="5"/>
  <c r="H45" i="6" s="1"/>
  <c r="AV47" i="5"/>
  <c r="H46" i="6" s="1"/>
  <c r="AV55" i="5"/>
  <c r="H47" i="6" s="1"/>
  <c r="AV56" i="5"/>
  <c r="H48" i="6" s="1"/>
  <c r="AV57" i="5"/>
  <c r="H49" i="6" s="1"/>
  <c r="AV58" i="5"/>
  <c r="H50" i="6" s="1"/>
  <c r="AV59" i="5"/>
  <c r="H51" i="6" s="1"/>
  <c r="AV60" i="5"/>
  <c r="H52" i="6" s="1"/>
  <c r="AV61" i="5"/>
  <c r="AV24" i="5"/>
  <c r="H3" i="6" s="1"/>
  <c r="T33" i="5"/>
  <c r="F4" i="6" s="1"/>
  <c r="T22" i="5"/>
  <c r="F5" i="6" s="1"/>
  <c r="T52" i="5"/>
  <c r="F6" i="6" s="1"/>
  <c r="T17" i="5"/>
  <c r="F7" i="6" s="1"/>
  <c r="T29" i="5"/>
  <c r="F8" i="6" s="1"/>
  <c r="T23" i="5"/>
  <c r="F9" i="6" s="1"/>
  <c r="T31" i="5"/>
  <c r="F10" i="6" s="1"/>
  <c r="T34" i="5"/>
  <c r="F11" i="6" s="1"/>
  <c r="T51" i="5"/>
  <c r="F12" i="6" s="1"/>
  <c r="T13" i="5"/>
  <c r="F13" i="6" s="1"/>
  <c r="T27" i="5"/>
  <c r="F14" i="6" s="1"/>
  <c r="T26" i="5"/>
  <c r="F15" i="6" s="1"/>
  <c r="T32" i="5"/>
  <c r="F16" i="6" s="1"/>
  <c r="T18" i="5"/>
  <c r="F17" i="6" s="1"/>
  <c r="T11" i="5"/>
  <c r="F18" i="6" s="1"/>
  <c r="T19" i="5"/>
  <c r="F19" i="6" s="1"/>
  <c r="T21" i="5"/>
  <c r="F20" i="6" s="1"/>
  <c r="T39" i="5"/>
  <c r="F21" i="6" s="1"/>
  <c r="T15" i="5"/>
  <c r="F22" i="6" s="1"/>
  <c r="T14" i="5"/>
  <c r="F23" i="6" s="1"/>
  <c r="T50" i="5"/>
  <c r="F24" i="6" s="1"/>
  <c r="T36" i="5"/>
  <c r="F25" i="6" s="1"/>
  <c r="T42" i="5"/>
  <c r="F26" i="6" s="1"/>
  <c r="T43" i="5"/>
  <c r="F27" i="6" s="1"/>
  <c r="T28" i="5"/>
  <c r="F28" i="6" s="1"/>
  <c r="T46" i="5"/>
  <c r="F29" i="6" s="1"/>
  <c r="T12" i="5"/>
  <c r="F30" i="6" s="1"/>
  <c r="T30" i="5"/>
  <c r="F31" i="6" s="1"/>
  <c r="T41" i="5"/>
  <c r="F32" i="6" s="1"/>
  <c r="T48" i="5"/>
  <c r="F33" i="6" s="1"/>
  <c r="T53" i="5"/>
  <c r="F34" i="6" s="1"/>
  <c r="T20" i="5"/>
  <c r="F35" i="6" s="1"/>
  <c r="T37" i="5"/>
  <c r="F36" i="6" s="1"/>
  <c r="T35" i="5"/>
  <c r="F37" i="6" s="1"/>
  <c r="T40" i="5"/>
  <c r="F38" i="6" s="1"/>
  <c r="T45" i="5"/>
  <c r="F39" i="6" s="1"/>
  <c r="T16" i="5"/>
  <c r="F40" i="6" s="1"/>
  <c r="T44" i="5"/>
  <c r="F41" i="6" s="1"/>
  <c r="T25" i="5"/>
  <c r="F42" i="6" s="1"/>
  <c r="T54" i="5"/>
  <c r="F43" i="6" s="1"/>
  <c r="T49" i="5"/>
  <c r="F44" i="6" s="1"/>
  <c r="T38" i="5"/>
  <c r="F45" i="6" s="1"/>
  <c r="T47" i="5"/>
  <c r="F46" i="6" s="1"/>
  <c r="T55" i="5"/>
  <c r="F47" i="6" s="1"/>
  <c r="T56" i="5"/>
  <c r="F48" i="6" s="1"/>
  <c r="T57" i="5"/>
  <c r="F49" i="6" s="1"/>
  <c r="T58" i="5"/>
  <c r="F50" i="6" s="1"/>
  <c r="T59" i="5"/>
  <c r="F51" i="6" s="1"/>
  <c r="T60" i="5"/>
  <c r="F52" i="6" s="1"/>
  <c r="T61" i="5"/>
  <c r="AD61" i="5"/>
  <c r="AD22" i="5"/>
  <c r="G5" i="6" s="1"/>
  <c r="AD52" i="5"/>
  <c r="G6" i="6" s="1"/>
  <c r="AD17" i="5"/>
  <c r="G7" i="6" s="1"/>
  <c r="AD29" i="5"/>
  <c r="G8" i="6" s="1"/>
  <c r="AD23" i="5"/>
  <c r="G9" i="6" s="1"/>
  <c r="AD31" i="5"/>
  <c r="G10" i="6" s="1"/>
  <c r="AD34" i="5"/>
  <c r="G11" i="6" s="1"/>
  <c r="AD51" i="5"/>
  <c r="G12" i="6" s="1"/>
  <c r="AD13" i="5"/>
  <c r="G13" i="6" s="1"/>
  <c r="AD27" i="5"/>
  <c r="G14" i="6" s="1"/>
  <c r="AD26" i="5"/>
  <c r="G15" i="6" s="1"/>
  <c r="AD32" i="5"/>
  <c r="G16" i="6" s="1"/>
  <c r="AD18" i="5"/>
  <c r="G17" i="6" s="1"/>
  <c r="AD11" i="5"/>
  <c r="G18" i="6" s="1"/>
  <c r="AD19" i="5"/>
  <c r="G19" i="6" s="1"/>
  <c r="AD21" i="5"/>
  <c r="G20" i="6" s="1"/>
  <c r="AD39" i="5"/>
  <c r="G21" i="6" s="1"/>
  <c r="AD15" i="5"/>
  <c r="G22" i="6" s="1"/>
  <c r="AD14" i="5"/>
  <c r="G23" i="6" s="1"/>
  <c r="AD50" i="5"/>
  <c r="G24" i="6" s="1"/>
  <c r="AD36" i="5"/>
  <c r="G25" i="6" s="1"/>
  <c r="AD42" i="5"/>
  <c r="G26" i="6" s="1"/>
  <c r="AD43" i="5"/>
  <c r="G27" i="6" s="1"/>
  <c r="AD28" i="5"/>
  <c r="G28" i="6" s="1"/>
  <c r="AD46" i="5"/>
  <c r="G29" i="6" s="1"/>
  <c r="AD12" i="5"/>
  <c r="G30" i="6" s="1"/>
  <c r="AD30" i="5"/>
  <c r="G31" i="6" s="1"/>
  <c r="AD41" i="5"/>
  <c r="G32" i="6" s="1"/>
  <c r="AD48" i="5"/>
  <c r="G33" i="6" s="1"/>
  <c r="AD53" i="5"/>
  <c r="G34" i="6" s="1"/>
  <c r="AD20" i="5"/>
  <c r="G35" i="6" s="1"/>
  <c r="AD37" i="5"/>
  <c r="G36" i="6" s="1"/>
  <c r="AD35" i="5"/>
  <c r="G37" i="6" s="1"/>
  <c r="AD40" i="5"/>
  <c r="G38" i="6" s="1"/>
  <c r="AD45" i="5"/>
  <c r="G39" i="6" s="1"/>
  <c r="AD16" i="5"/>
  <c r="G40" i="6" s="1"/>
  <c r="AD44" i="5"/>
  <c r="G41" i="6" s="1"/>
  <c r="AD25" i="5"/>
  <c r="G42" i="6" s="1"/>
  <c r="AD54" i="5"/>
  <c r="G43" i="6" s="1"/>
  <c r="AD49" i="5"/>
  <c r="G44" i="6" s="1"/>
  <c r="AD38" i="5"/>
  <c r="G45" i="6" s="1"/>
  <c r="AD47" i="5"/>
  <c r="G46" i="6" s="1"/>
  <c r="AD55" i="5"/>
  <c r="G47" i="6" s="1"/>
  <c r="AD56" i="5"/>
  <c r="G48" i="6" s="1"/>
  <c r="AD57" i="5"/>
  <c r="G49" i="6" s="1"/>
  <c r="AD58" i="5"/>
  <c r="G50" i="6" s="1"/>
  <c r="AD59" i="5"/>
  <c r="G51" i="6" s="1"/>
  <c r="AD60" i="5"/>
  <c r="G52" i="6" s="1"/>
  <c r="AD33" i="5"/>
  <c r="G4" i="6" s="1"/>
  <c r="AD24" i="5"/>
  <c r="G3" i="6" s="1"/>
  <c r="BA60" i="5"/>
  <c r="BA61" i="5"/>
  <c r="AW60" i="5" l="1"/>
  <c r="AW61" i="5"/>
  <c r="AV10" i="5"/>
  <c r="AD10" i="5"/>
  <c r="F2" i="6" l="1"/>
  <c r="E2" i="6"/>
  <c r="D2" i="6"/>
  <c r="C2" i="6"/>
  <c r="BA56" i="5"/>
  <c r="BA57" i="5"/>
  <c r="BA58" i="5"/>
  <c r="BA59" i="5"/>
  <c r="BA24" i="5"/>
  <c r="BA33" i="5"/>
  <c r="BA22" i="5"/>
  <c r="BA52" i="5"/>
  <c r="BA17" i="5"/>
  <c r="BA29" i="5"/>
  <c r="BA23" i="5"/>
  <c r="BA31" i="5"/>
  <c r="BA34" i="5"/>
  <c r="BA51" i="5"/>
  <c r="BA13" i="5"/>
  <c r="BA27" i="5"/>
  <c r="BA26" i="5"/>
  <c r="BA32" i="5"/>
  <c r="BA18" i="5"/>
  <c r="BA11" i="5"/>
  <c r="BA19" i="5"/>
  <c r="BA21" i="5"/>
  <c r="BA39" i="5"/>
  <c r="BA15" i="5"/>
  <c r="BA14" i="5"/>
  <c r="BA50" i="5"/>
  <c r="BA36" i="5"/>
  <c r="BA42" i="5"/>
  <c r="BA43" i="5"/>
  <c r="BA28" i="5"/>
  <c r="BA46" i="5"/>
  <c r="BA12" i="5"/>
  <c r="BA30" i="5"/>
  <c r="BA41" i="5"/>
  <c r="BA48" i="5"/>
  <c r="BA53" i="5"/>
  <c r="BA20" i="5"/>
  <c r="BA37" i="5"/>
  <c r="BA35" i="5"/>
  <c r="BA40" i="5"/>
  <c r="BA45" i="5"/>
  <c r="BA16" i="5"/>
  <c r="BA44" i="5"/>
  <c r="BA25" i="5"/>
  <c r="BA54" i="5"/>
  <c r="BA49" i="5"/>
  <c r="BA38" i="5"/>
  <c r="BA47" i="5"/>
  <c r="BA55" i="5"/>
  <c r="AW29" i="5"/>
  <c r="AW23" i="5"/>
  <c r="AW32" i="5"/>
  <c r="AW30" i="5"/>
  <c r="AW45" i="5"/>
  <c r="AW31" i="5"/>
  <c r="AW19" i="5"/>
  <c r="AW25" i="5"/>
  <c r="T24" i="5"/>
  <c r="F3" i="6" s="1"/>
  <c r="BA10" i="5"/>
  <c r="T10" i="5"/>
  <c r="BC45" i="5" l="1"/>
  <c r="BC19" i="5"/>
  <c r="BC25" i="5"/>
  <c r="BC31" i="5"/>
  <c r="AW46" i="5"/>
  <c r="AW13" i="5"/>
  <c r="BC13" i="5" s="1"/>
  <c r="AW35" i="5"/>
  <c r="AW22" i="5"/>
  <c r="AW11" i="5"/>
  <c r="BC30" i="5"/>
  <c r="BC23" i="5"/>
  <c r="AW56" i="5"/>
  <c r="AW57" i="5"/>
  <c r="AW38" i="5"/>
  <c r="J49" i="6"/>
  <c r="J52" i="6"/>
  <c r="J51" i="6"/>
  <c r="AW53" i="5"/>
  <c r="AW43" i="5"/>
  <c r="AW26" i="5"/>
  <c r="AW27" i="5"/>
  <c r="AW20" i="5"/>
  <c r="AW55" i="5"/>
  <c r="AW15" i="5"/>
  <c r="AW14" i="5"/>
  <c r="AW54" i="5"/>
  <c r="AW12" i="5"/>
  <c r="AW39" i="5"/>
  <c r="AW37" i="5"/>
  <c r="AW41" i="5"/>
  <c r="AW28" i="5"/>
  <c r="AW21" i="5"/>
  <c r="AW51" i="5"/>
  <c r="AW44" i="5"/>
  <c r="AW33" i="5"/>
  <c r="AW17" i="5"/>
  <c r="J6" i="6"/>
  <c r="AW52" i="5"/>
  <c r="BC29" i="5"/>
  <c r="BC32" i="5"/>
  <c r="AW24" i="5"/>
  <c r="J48" i="6"/>
  <c r="J50" i="6"/>
  <c r="AW47" i="5"/>
  <c r="AW40" i="5"/>
  <c r="AW58" i="5"/>
  <c r="AW42" i="5"/>
  <c r="AW18" i="5"/>
  <c r="AW34" i="5"/>
  <c r="AW16" i="5"/>
  <c r="AW48" i="5"/>
  <c r="AW50" i="5"/>
  <c r="AW49" i="5"/>
  <c r="AW36" i="5"/>
  <c r="AW59" i="5"/>
  <c r="AW10" i="5"/>
  <c r="BC10" i="5" s="1"/>
  <c r="BG19" i="5" l="1"/>
  <c r="BC39" i="5"/>
  <c r="BG39" i="5"/>
  <c r="BC57" i="5"/>
  <c r="BG57" i="5"/>
  <c r="BC49" i="5"/>
  <c r="BG49" i="5"/>
  <c r="BC37" i="5"/>
  <c r="BG37" i="5"/>
  <c r="BC35" i="5"/>
  <c r="BG35" i="5"/>
  <c r="BC17" i="5"/>
  <c r="BG16" i="5"/>
  <c r="BC40" i="5"/>
  <c r="BG41" i="5"/>
  <c r="BC27" i="5"/>
  <c r="BG27" i="5"/>
  <c r="BC52" i="5"/>
  <c r="BG52" i="5"/>
  <c r="BC59" i="5"/>
  <c r="BG59" i="5"/>
  <c r="BC55" i="5"/>
  <c r="BG55" i="5"/>
  <c r="BC22" i="5"/>
  <c r="BG22" i="5"/>
  <c r="BC15" i="5"/>
  <c r="BG15" i="5"/>
  <c r="BC14" i="5"/>
  <c r="BG14" i="5"/>
  <c r="BC53" i="5"/>
  <c r="BG53" i="5"/>
  <c r="BG25" i="5"/>
  <c r="BG24" i="5"/>
  <c r="BG31" i="5"/>
  <c r="BC47" i="5"/>
  <c r="BG47" i="5"/>
  <c r="BC38" i="5"/>
  <c r="BG38" i="5"/>
  <c r="BC36" i="5"/>
  <c r="BG36" i="5"/>
  <c r="BC41" i="5"/>
  <c r="BG40" i="5"/>
  <c r="BC18" i="5"/>
  <c r="BG18" i="5"/>
  <c r="BC54" i="5"/>
  <c r="BG54" i="5"/>
  <c r="BC43" i="5"/>
  <c r="BG43" i="5"/>
  <c r="BG30" i="5"/>
  <c r="BC50" i="5"/>
  <c r="BG50" i="5"/>
  <c r="BC46" i="5"/>
  <c r="BG45" i="5"/>
  <c r="BC58" i="5"/>
  <c r="BG58" i="5"/>
  <c r="BC20" i="5"/>
  <c r="BG20" i="5"/>
  <c r="BC42" i="5"/>
  <c r="BG42" i="5"/>
  <c r="BC28" i="5"/>
  <c r="BG28" i="5"/>
  <c r="BC21" i="5"/>
  <c r="BG21" i="5"/>
  <c r="BC11" i="5"/>
  <c r="BG11" i="5"/>
  <c r="BG61" i="5"/>
  <c r="BG60" i="5"/>
  <c r="BC34" i="5"/>
  <c r="BG34" i="5"/>
  <c r="BC51" i="5"/>
  <c r="BG51" i="5"/>
  <c r="BC16" i="5"/>
  <c r="BG17" i="5"/>
  <c r="BC44" i="5"/>
  <c r="BG44" i="5"/>
  <c r="BC48" i="5"/>
  <c r="BG48" i="5"/>
  <c r="BC33" i="5"/>
  <c r="BG33" i="5"/>
  <c r="BC12" i="5"/>
  <c r="BG12" i="5"/>
  <c r="BC26" i="5"/>
  <c r="BG26" i="5"/>
  <c r="BC56" i="5"/>
  <c r="BG56" i="5"/>
  <c r="BG13" i="5"/>
  <c r="BG46" i="5"/>
  <c r="BG29" i="5"/>
  <c r="BG23" i="5"/>
  <c r="BG32" i="5"/>
  <c r="J13" i="6"/>
  <c r="J9" i="6"/>
  <c r="BC24" i="5"/>
  <c r="J3" i="6"/>
  <c r="J17" i="6"/>
  <c r="J22" i="6"/>
  <c r="J14" i="6"/>
  <c r="J21" i="6"/>
  <c r="J8" i="6"/>
  <c r="J30" i="6"/>
  <c r="J37" i="6"/>
  <c r="J24" i="6"/>
  <c r="J40" i="6"/>
  <c r="J35" i="6"/>
  <c r="J10" i="6"/>
  <c r="J26" i="6"/>
  <c r="J7" i="6"/>
  <c r="J45" i="6"/>
  <c r="J29" i="6"/>
  <c r="J25" i="6"/>
  <c r="J41" i="6"/>
  <c r="J12" i="6"/>
  <c r="J28" i="6"/>
  <c r="J44" i="6"/>
  <c r="J15" i="6"/>
  <c r="J46" i="6"/>
  <c r="J38" i="6"/>
  <c r="J33" i="6"/>
  <c r="J5" i="6"/>
  <c r="J31" i="6"/>
  <c r="J18" i="6"/>
  <c r="J47" i="6"/>
  <c r="J27" i="6"/>
  <c r="J4" i="6"/>
  <c r="J20" i="6"/>
  <c r="J36" i="6"/>
  <c r="J23" i="6"/>
  <c r="J19" i="6"/>
  <c r="J39" i="6"/>
  <c r="J42" i="6"/>
  <c r="J16" i="6"/>
  <c r="J32" i="6"/>
  <c r="J11" i="6"/>
  <c r="J43" i="6"/>
  <c r="J34" i="6"/>
  <c r="BD16" i="5" l="1"/>
  <c r="BD40" i="5"/>
  <c r="BD54" i="5"/>
  <c r="BD61" i="5"/>
  <c r="BD42" i="5"/>
  <c r="BD60" i="5"/>
  <c r="BD58" i="5"/>
  <c r="BD39" i="5"/>
  <c r="BD36" i="5"/>
  <c r="BD15" i="5"/>
  <c r="BD27" i="5"/>
  <c r="BD45" i="5"/>
  <c r="BD50" i="5"/>
  <c r="BD11" i="5"/>
  <c r="BD35" i="5"/>
  <c r="BD57" i="5"/>
  <c r="BD14" i="5"/>
  <c r="BD26" i="5"/>
  <c r="BD12" i="5"/>
  <c r="BD33" i="5"/>
  <c r="BD53" i="5"/>
  <c r="BD59" i="5"/>
  <c r="BD47" i="5"/>
  <c r="BD56" i="5"/>
  <c r="BD25" i="5"/>
  <c r="BD32" i="5"/>
  <c r="BD23" i="5"/>
  <c r="BD18" i="5"/>
  <c r="BD13" i="5"/>
  <c r="BD20" i="5"/>
  <c r="BD48" i="5"/>
  <c r="BD31" i="5"/>
  <c r="BD49" i="5"/>
  <c r="BD28" i="5"/>
  <c r="BD24" i="5"/>
  <c r="BD55" i="5"/>
  <c r="BD21" i="5"/>
  <c r="BD22" i="5"/>
  <c r="BD19" i="5"/>
  <c r="BD38" i="5"/>
  <c r="BD29" i="5"/>
  <c r="BD51" i="5"/>
  <c r="BD37" i="5"/>
  <c r="BD52" i="5"/>
</calcChain>
</file>

<file path=xl/sharedStrings.xml><?xml version="1.0" encoding="utf-8"?>
<sst xmlns="http://schemas.openxmlformats.org/spreadsheetml/2006/main" count="173" uniqueCount="132">
  <si>
    <t>Jméno</t>
  </si>
  <si>
    <t>Příjmení</t>
  </si>
  <si>
    <t>Test</t>
  </si>
  <si>
    <t>Pořadí</t>
  </si>
  <si>
    <t>Škola</t>
  </si>
  <si>
    <t>Kód   soutěžícího</t>
  </si>
  <si>
    <t>Prakticko-teoretická část</t>
  </si>
  <si>
    <t>Poznávačka</t>
  </si>
  <si>
    <t>Celkem</t>
  </si>
  <si>
    <t>Úloha č. 1</t>
  </si>
  <si>
    <t>Úloha č. 3</t>
  </si>
  <si>
    <t>Úloha č. 2</t>
  </si>
  <si>
    <t>součet</t>
  </si>
  <si>
    <t>-----------</t>
  </si>
  <si>
    <t>Klíč pro stanovení pořadí soutěžících</t>
  </si>
  <si>
    <t>Při rovnosti bodů na více místech rozhoduje vyšší počet bodů v tomto pořadí:</t>
  </si>
  <si>
    <t>Krajské kolo biologické olympiády kategorie A - středočeský kraj</t>
  </si>
  <si>
    <t>Rostliny</t>
  </si>
  <si>
    <t>Živočichové</t>
  </si>
  <si>
    <t>Gymnázium Český Brod</t>
  </si>
  <si>
    <t>Gymnázium J. Palacha Mělník</t>
  </si>
  <si>
    <t>Dvořákovo gymnázium a SOŠE Kral.n.Vltavou</t>
  </si>
  <si>
    <t>Gymnázium Kladno</t>
  </si>
  <si>
    <t>Gymnázium Příbram</t>
  </si>
  <si>
    <t>Církevní gymnázium v Kutné Hoře</t>
  </si>
  <si>
    <t>Gymnázium Benešov</t>
  </si>
  <si>
    <t>Gymnázium a SOŠE Sedlčany</t>
  </si>
  <si>
    <t>Gymnázium Dr.J.Pekaře Ml. Boleslav</t>
  </si>
  <si>
    <t>Gymnázium Říčany</t>
  </si>
  <si>
    <t>Gymnázium Mladá Boleslav</t>
  </si>
  <si>
    <t>Gymnázium Zikmunda Wintra Rakovník</t>
  </si>
  <si>
    <t>Gymnázium Mnichovo Hradiště</t>
  </si>
  <si>
    <t>Gymnázium Václava Beneše Třebízského Slaný</t>
  </si>
  <si>
    <t>Gymnázium B.Hrabala Nymburk</t>
  </si>
  <si>
    <t>Gymnázium F.Palackého Neratovice</t>
  </si>
  <si>
    <t>Gymnázium J.A.Komenského Nové Strašecí</t>
  </si>
  <si>
    <t>Jan</t>
  </si>
  <si>
    <t>Martina</t>
  </si>
  <si>
    <t>Světlo a růst rostlin</t>
  </si>
  <si>
    <t>celkem za prakticko teoretickou část</t>
  </si>
  <si>
    <t>Speciální</t>
  </si>
  <si>
    <t>Pozor! Pořadí musí být nezdvojené, každý musí mít jasné místo.</t>
  </si>
  <si>
    <t>1. součet úloh praktické části,</t>
  </si>
  <si>
    <t>2. test všeobecných biologických vědomostí,</t>
  </si>
  <si>
    <t>3. speciální určování přírodnin.</t>
  </si>
  <si>
    <t>Pořadí prakt</t>
  </si>
  <si>
    <t>Pořadí test</t>
  </si>
  <si>
    <t>Pořadí spec</t>
  </si>
  <si>
    <t>(při shodě Pořadí)</t>
  </si>
  <si>
    <t xml:space="preserve"> -----------</t>
  </si>
  <si>
    <t>Anna</t>
  </si>
  <si>
    <t>Michaela</t>
  </si>
  <si>
    <t>Klára</t>
  </si>
  <si>
    <t>Adéla</t>
  </si>
  <si>
    <t>Adam</t>
  </si>
  <si>
    <t>Hana</t>
  </si>
  <si>
    <t>Lucie</t>
  </si>
  <si>
    <t>Kateřina</t>
  </si>
  <si>
    <t>Dominika</t>
  </si>
  <si>
    <t>Barbora</t>
  </si>
  <si>
    <t>Karolína</t>
  </si>
  <si>
    <t>Gymnázium J.Barranda Beroun</t>
  </si>
  <si>
    <t>Štěpán</t>
  </si>
  <si>
    <t>Vanda</t>
  </si>
  <si>
    <t>Magdaléna</t>
  </si>
  <si>
    <t>Berenika</t>
  </si>
  <si>
    <t>Gymnázium J.S.Machara Brandýs nad Labem</t>
  </si>
  <si>
    <t>Jonáš</t>
  </si>
  <si>
    <t>Richard</t>
  </si>
  <si>
    <t>Kryštof</t>
  </si>
  <si>
    <t>Borek</t>
  </si>
  <si>
    <t>Tereza</t>
  </si>
  <si>
    <t>Veronika</t>
  </si>
  <si>
    <t>Sportovní Gymnázium Kladno</t>
  </si>
  <si>
    <t>Bára</t>
  </si>
  <si>
    <t>Lenka</t>
  </si>
  <si>
    <t>Biologická olympiáda - kategorie A - krajské kolo - Středočeský kraj - 26.3.2018 - GVBT Slaný</t>
  </si>
  <si>
    <t>Rozklad a jeho mimeze</t>
  </si>
  <si>
    <t>Výměšky a vývržky</t>
  </si>
  <si>
    <t>SZŠ a SOŠ Poděbrady, příspěvková organizace</t>
  </si>
  <si>
    <t>SZŠ Brandýs nad Labem</t>
  </si>
  <si>
    <t>Gymnázium pod Svatou Horou Příbram</t>
  </si>
  <si>
    <t>Vladimír</t>
  </si>
  <si>
    <t>Tomáš</t>
  </si>
  <si>
    <t>Ema</t>
  </si>
  <si>
    <t>Agáta</t>
  </si>
  <si>
    <t>Matěj</t>
  </si>
  <si>
    <t>Karel</t>
  </si>
  <si>
    <t>Zuzana</t>
  </si>
  <si>
    <t>Jolana</t>
  </si>
  <si>
    <t>Natálie</t>
  </si>
  <si>
    <t>Hodíková</t>
  </si>
  <si>
    <t>Jelínek</t>
  </si>
  <si>
    <t>Hůlková</t>
  </si>
  <si>
    <t>Zandlová</t>
  </si>
  <si>
    <t>Nehasilová</t>
  </si>
  <si>
    <t>Maříková</t>
  </si>
  <si>
    <t>Blažek</t>
  </si>
  <si>
    <t>Slabá</t>
  </si>
  <si>
    <t>Vaňousková</t>
  </si>
  <si>
    <t>Novák</t>
  </si>
  <si>
    <t>Albrechtová</t>
  </si>
  <si>
    <t>Kolingerová</t>
  </si>
  <si>
    <t>Fenclová</t>
  </si>
  <si>
    <t>Dundr</t>
  </si>
  <si>
    <t>Voxová</t>
  </si>
  <si>
    <t>Jobek</t>
  </si>
  <si>
    <t>Šmatlák</t>
  </si>
  <si>
    <t>Stýblová</t>
  </si>
  <si>
    <t>Novotná</t>
  </si>
  <si>
    <t>Šoustková</t>
  </si>
  <si>
    <t>Potočiarová</t>
  </si>
  <si>
    <t>Kopečková</t>
  </si>
  <si>
    <t>Polčíková</t>
  </si>
  <si>
    <t>Králová</t>
  </si>
  <si>
    <t>Deáková</t>
  </si>
  <si>
    <t>Havelka</t>
  </si>
  <si>
    <t>Tiažarová</t>
  </si>
  <si>
    <t>Požár</t>
  </si>
  <si>
    <t>Hájková</t>
  </si>
  <si>
    <t>Šmachová</t>
  </si>
  <si>
    <t>Müllerová</t>
  </si>
  <si>
    <t>Brixi</t>
  </si>
  <si>
    <t>Babák</t>
  </si>
  <si>
    <t>Benetinová</t>
  </si>
  <si>
    <t>Fleischhans</t>
  </si>
  <si>
    <t>Vlasák</t>
  </si>
  <si>
    <t>Němcová</t>
  </si>
  <si>
    <t>Vokálová</t>
  </si>
  <si>
    <t>Pilařová</t>
  </si>
  <si>
    <t>Anežka</t>
  </si>
  <si>
    <t>Rohlíčková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</si>
</sst>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2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8"/>
      <color indexed="8"/>
      <name val="Calibri"/>
      <family val="2"/>
      <charset val="238"/>
    </font>
    <font>
      <sz val="10"/>
      <color theme="1"/>
      <name val="Arial CE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195">
    <xf numFmtId="0" fontId="0" fillId="0" borderId="0" xfId="0"/>
    <xf numFmtId="0" fontId="4" fillId="0" borderId="0" xfId="0" applyFont="1"/>
    <xf numFmtId="164" fontId="4" fillId="2" borderId="2" xfId="0" applyNumberFormat="1" applyFont="1" applyFill="1" applyBorder="1" applyProtection="1">
      <protection locked="0" hidden="1"/>
    </xf>
    <xf numFmtId="0" fontId="3" fillId="0" borderId="0" xfId="0" applyFont="1" applyBorder="1"/>
    <xf numFmtId="0" fontId="0" fillId="0" borderId="0" xfId="0" applyBorder="1"/>
    <xf numFmtId="0" fontId="6" fillId="0" borderId="0" xfId="0" applyFont="1" applyBorder="1"/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164" fontId="0" fillId="0" borderId="0" xfId="0" applyNumberFormat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textRotation="90" wrapText="1"/>
    </xf>
    <xf numFmtId="0" fontId="9" fillId="0" borderId="0" xfId="1" applyFont="1"/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0" fillId="4" borderId="2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0" xfId="0" applyFont="1" applyFill="1" applyBorder="1" applyAlignment="1" applyProtection="1">
      <protection locked="0" hidden="1"/>
    </xf>
    <xf numFmtId="1" fontId="0" fillId="0" borderId="0" xfId="0" applyNumberForma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6" borderId="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7" borderId="15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11" fillId="0" borderId="0" xfId="0" applyFont="1"/>
    <xf numFmtId="0" fontId="12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6" borderId="7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3" fillId="0" borderId="0" xfId="1" applyFont="1"/>
    <xf numFmtId="0" fontId="0" fillId="8" borderId="0" xfId="0" applyFill="1"/>
    <xf numFmtId="0" fontId="3" fillId="4" borderId="48" xfId="0" applyFont="1" applyFill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textRotation="90"/>
    </xf>
    <xf numFmtId="0" fontId="0" fillId="4" borderId="1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1" xfId="2" applyBorder="1" applyAlignment="1">
      <alignment horizontal="left"/>
    </xf>
    <xf numFmtId="0" fontId="15" fillId="0" borderId="1" xfId="2" applyFont="1" applyBorder="1" applyAlignment="1">
      <alignment horizontal="left" vertical="top"/>
    </xf>
    <xf numFmtId="0" fontId="15" fillId="0" borderId="1" xfId="2" applyBorder="1" applyAlignment="1">
      <alignment horizontal="left"/>
    </xf>
    <xf numFmtId="0" fontId="15" fillId="0" borderId="1" xfId="2" applyFont="1" applyBorder="1" applyAlignment="1">
      <alignment horizontal="left"/>
    </xf>
    <xf numFmtId="0" fontId="15" fillId="0" borderId="1" xfId="2" applyFont="1" applyBorder="1" applyAlignment="1">
      <alignment horizontal="left" vertical="center"/>
    </xf>
    <xf numFmtId="0" fontId="15" fillId="0" borderId="1" xfId="2" applyBorder="1" applyAlignment="1">
      <alignment horizontal="left" vertical="center"/>
    </xf>
    <xf numFmtId="0" fontId="0" fillId="6" borderId="52" xfId="0" applyFill="1" applyBorder="1" applyAlignment="1">
      <alignment horizontal="center"/>
    </xf>
    <xf numFmtId="0" fontId="14" fillId="0" borderId="1" xfId="2" applyFont="1" applyBorder="1" applyAlignment="1">
      <alignment horizontal="left" vertical="top"/>
    </xf>
    <xf numFmtId="0" fontId="15" fillId="0" borderId="1" xfId="2" applyFont="1" applyBorder="1" applyAlignment="1">
      <alignment horizontal="left"/>
    </xf>
    <xf numFmtId="0" fontId="15" fillId="0" borderId="1" xfId="2" applyFont="1" applyBorder="1" applyAlignment="1">
      <alignment horizontal="left" vertical="top"/>
    </xf>
    <xf numFmtId="0" fontId="15" fillId="0" borderId="1" xfId="2" applyFont="1" applyBorder="1" applyAlignment="1">
      <alignment horizontal="left" vertical="center"/>
    </xf>
    <xf numFmtId="0" fontId="15" fillId="0" borderId="1" xfId="2" applyBorder="1" applyAlignment="1">
      <alignment horizontal="left" vertical="top"/>
    </xf>
    <xf numFmtId="0" fontId="15" fillId="0" borderId="1" xfId="2" applyBorder="1" applyAlignment="1">
      <alignment horizontal="left"/>
    </xf>
    <xf numFmtId="0" fontId="15" fillId="0" borderId="31" xfId="2" applyBorder="1" applyAlignment="1">
      <alignment horizontal="left" vertical="top"/>
    </xf>
    <xf numFmtId="0" fontId="15" fillId="0" borderId="1" xfId="2" applyBorder="1" applyAlignment="1">
      <alignment horizontal="left" vertic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4" borderId="40" xfId="0" applyNumberFormat="1" applyFill="1" applyBorder="1" applyAlignment="1">
      <alignment horizontal="center" vertical="center"/>
    </xf>
    <xf numFmtId="164" fontId="0" fillId="4" borderId="39" xfId="0" applyNumberFormat="1" applyFill="1" applyBorder="1" applyAlignment="1">
      <alignment horizontal="center" vertical="center"/>
    </xf>
    <xf numFmtId="164" fontId="0" fillId="4" borderId="42" xfId="0" applyNumberFormat="1" applyFill="1" applyBorder="1" applyAlignment="1">
      <alignment horizontal="center" vertical="center"/>
    </xf>
    <xf numFmtId="164" fontId="0" fillId="0" borderId="53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0" fontId="0" fillId="4" borderId="24" xfId="0" applyFill="1" applyBorder="1" applyAlignment="1">
      <alignment horizontal="center" vertical="center"/>
    </xf>
    <xf numFmtId="164" fontId="0" fillId="0" borderId="56" xfId="0" applyNumberFormat="1" applyBorder="1" applyAlignment="1">
      <alignment horizontal="center"/>
    </xf>
    <xf numFmtId="0" fontId="0" fillId="4" borderId="48" xfId="0" applyFill="1" applyBorder="1" applyAlignment="1">
      <alignment horizontal="center"/>
    </xf>
    <xf numFmtId="164" fontId="0" fillId="4" borderId="28" xfId="0" applyNumberFormat="1" applyFill="1" applyBorder="1" applyAlignment="1">
      <alignment horizontal="center"/>
    </xf>
    <xf numFmtId="164" fontId="0" fillId="4" borderId="25" xfId="0" applyNumberFormat="1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0" fontId="15" fillId="0" borderId="31" xfId="2" applyFont="1" applyBorder="1" applyAlignment="1">
      <alignment horizontal="left"/>
    </xf>
    <xf numFmtId="0" fontId="15" fillId="0" borderId="20" xfId="2" applyFont="1" applyBorder="1" applyAlignment="1">
      <alignment horizontal="left" vertical="top"/>
    </xf>
    <xf numFmtId="0" fontId="15" fillId="0" borderId="20" xfId="2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 textRotation="90"/>
    </xf>
    <xf numFmtId="0" fontId="6" fillId="7" borderId="33" xfId="0" applyFont="1" applyFill="1" applyBorder="1" applyAlignment="1">
      <alignment horizontal="center" vertical="center" textRotation="90"/>
    </xf>
    <xf numFmtId="0" fontId="5" fillId="0" borderId="24" xfId="0" applyFont="1" applyBorder="1" applyAlignment="1">
      <alignment horizontal="center" vertical="center" textRotation="90"/>
    </xf>
    <xf numFmtId="0" fontId="5" fillId="0" borderId="33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43" xfId="0" applyFont="1" applyBorder="1" applyAlignment="1">
      <alignment horizontal="center" vertical="center" textRotation="90"/>
    </xf>
    <xf numFmtId="0" fontId="4" fillId="0" borderId="43" xfId="0" applyFont="1" applyBorder="1" applyAlignment="1">
      <alignment horizontal="center" vertical="center" textRotation="90"/>
    </xf>
    <xf numFmtId="0" fontId="6" fillId="3" borderId="4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textRotation="90" wrapText="1"/>
    </xf>
    <xf numFmtId="0" fontId="0" fillId="0" borderId="4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 textRotation="90"/>
    </xf>
    <xf numFmtId="0" fontId="6" fillId="6" borderId="33" xfId="0" applyFont="1" applyFill="1" applyBorder="1" applyAlignment="1">
      <alignment horizontal="center" vertical="center" textRotation="90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M144"/>
  <sheetViews>
    <sheetView tabSelected="1" zoomScale="70" zoomScaleNormal="70" workbookViewId="0">
      <pane xSplit="5" ySplit="10" topLeftCell="F29" activePane="bottomRight" state="frozen"/>
      <selection activeCell="A5" sqref="A5"/>
      <selection pane="topRight" activeCell="F5" sqref="F5"/>
      <selection pane="bottomLeft" activeCell="A11" sqref="A11"/>
      <selection pane="bottomRight" activeCell="AS53" sqref="AS53"/>
    </sheetView>
  </sheetViews>
  <sheetFormatPr defaultRowHeight="16.149999999999999" customHeight="1" x14ac:dyDescent="0.2"/>
  <cols>
    <col min="2" max="2" width="11.42578125" customWidth="1"/>
    <col min="3" max="3" width="12" bestFit="1" customWidth="1"/>
    <col min="4" max="4" width="46" customWidth="1"/>
    <col min="5" max="19" width="4.42578125" customWidth="1"/>
    <col min="20" max="20" width="5.42578125" bestFit="1" customWidth="1"/>
    <col min="21" max="29" width="4.42578125" customWidth="1"/>
    <col min="30" max="30" width="5" bestFit="1" customWidth="1"/>
    <col min="31" max="47" width="4.42578125" customWidth="1"/>
    <col min="48" max="48" width="5" bestFit="1" customWidth="1"/>
    <col min="49" max="49" width="9.7109375" customWidth="1"/>
    <col min="50" max="51" width="5.140625" bestFit="1" customWidth="1"/>
    <col min="52" max="52" width="4.140625" bestFit="1" customWidth="1"/>
    <col min="53" max="53" width="5.140625" bestFit="1" customWidth="1"/>
    <col min="54" max="55" width="5.28515625" bestFit="1" customWidth="1"/>
    <col min="56" max="56" width="8.5703125" bestFit="1" customWidth="1"/>
    <col min="59" max="61" width="5.5703125" customWidth="1"/>
  </cols>
  <sheetData>
    <row r="1" spans="1:61" ht="16.149999999999999" customHeight="1" x14ac:dyDescent="0.2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4"/>
      <c r="AY1" s="4"/>
      <c r="AZ1" s="4"/>
      <c r="BA1" s="4"/>
      <c r="BB1" s="4"/>
      <c r="BC1" s="4"/>
      <c r="BD1" s="3"/>
    </row>
    <row r="2" spans="1:61" ht="26.25" x14ac:dyDescent="0.4">
      <c r="B2" t="s">
        <v>41</v>
      </c>
      <c r="E2" s="3"/>
      <c r="F2" s="3"/>
      <c r="G2" s="5"/>
      <c r="H2" s="5"/>
      <c r="I2" s="5"/>
      <c r="J2" s="5"/>
      <c r="K2" s="5"/>
      <c r="L2" s="5"/>
      <c r="M2" s="5"/>
      <c r="N2" s="5"/>
      <c r="O2" s="5"/>
      <c r="P2" s="3"/>
      <c r="Q2" s="3"/>
      <c r="R2" s="3"/>
      <c r="S2" s="30" t="s">
        <v>16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  <c r="AY2" s="4"/>
      <c r="AZ2" s="4"/>
      <c r="BA2" s="4"/>
      <c r="BB2" s="4"/>
      <c r="BC2" s="4"/>
      <c r="BD2" s="3"/>
    </row>
    <row r="3" spans="1:61" ht="15" x14ac:dyDescent="0.25">
      <c r="B3" s="77" t="s">
        <v>14</v>
      </c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4"/>
      <c r="AY3" s="4"/>
      <c r="AZ3" s="4"/>
      <c r="BA3" s="4"/>
      <c r="BB3" s="4"/>
      <c r="BC3" s="4"/>
      <c r="BD3" s="3"/>
    </row>
    <row r="4" spans="1:61" ht="23.25" x14ac:dyDescent="0.35">
      <c r="B4" t="s">
        <v>15</v>
      </c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S4" s="94" t="s">
        <v>76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3"/>
    </row>
    <row r="5" spans="1:61" ht="16.149999999999999" customHeight="1" thickBot="1" x14ac:dyDescent="0.25">
      <c r="A5" s="95"/>
      <c r="B5" t="s">
        <v>42</v>
      </c>
      <c r="E5" s="3"/>
      <c r="F5" s="4"/>
      <c r="G5" s="3"/>
      <c r="H5" s="4"/>
      <c r="I5" s="3"/>
      <c r="J5" s="4"/>
      <c r="K5" s="3"/>
      <c r="L5" s="4"/>
      <c r="M5" s="3"/>
      <c r="N5" s="4"/>
      <c r="O5" s="3"/>
      <c r="P5" s="4"/>
      <c r="Q5" s="3"/>
      <c r="R5" s="4"/>
      <c r="S5" s="3"/>
      <c r="T5" s="4"/>
      <c r="U5" s="3"/>
      <c r="V5" s="4"/>
      <c r="W5" s="3"/>
      <c r="X5" s="4"/>
      <c r="Y5" s="3"/>
      <c r="Z5" s="4"/>
      <c r="AA5" s="3"/>
      <c r="AB5" s="4"/>
      <c r="AC5" s="3"/>
      <c r="AD5" s="4"/>
      <c r="AE5" s="3"/>
      <c r="AF5" s="4"/>
      <c r="AG5" s="3"/>
      <c r="AH5" s="4"/>
      <c r="AI5" s="3"/>
      <c r="AJ5" s="4"/>
      <c r="AK5" s="3"/>
      <c r="AL5" s="4"/>
      <c r="AM5" s="3"/>
      <c r="AN5" s="4"/>
      <c r="AO5" s="3"/>
      <c r="AP5" s="4"/>
      <c r="AQ5" s="3"/>
      <c r="AR5" s="4"/>
      <c r="AS5" s="3"/>
      <c r="AT5" s="4"/>
      <c r="AU5" s="3"/>
      <c r="AV5" s="4"/>
      <c r="AW5" s="3"/>
      <c r="AX5" s="4"/>
      <c r="AY5" s="3"/>
      <c r="AZ5" s="4"/>
      <c r="BA5" s="3"/>
      <c r="BB5" s="4"/>
      <c r="BC5" s="3"/>
      <c r="BD5" s="4"/>
    </row>
    <row r="6" spans="1:61" ht="18.75" thickBot="1" x14ac:dyDescent="0.25">
      <c r="A6" s="95"/>
      <c r="B6" t="s">
        <v>43</v>
      </c>
      <c r="C6" s="6"/>
      <c r="D6" s="6"/>
      <c r="E6" s="163" t="s">
        <v>5</v>
      </c>
      <c r="F6" s="166" t="s">
        <v>6</v>
      </c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8"/>
      <c r="AX6" s="183" t="s">
        <v>7</v>
      </c>
      <c r="AY6" s="184"/>
      <c r="AZ6" s="185"/>
      <c r="BA6" s="186"/>
      <c r="BB6" s="193" t="s">
        <v>2</v>
      </c>
      <c r="BC6" s="159" t="s">
        <v>8</v>
      </c>
      <c r="BD6" s="161" t="s">
        <v>3</v>
      </c>
      <c r="BE6" s="6"/>
      <c r="BF6" s="6"/>
      <c r="BG6" s="6"/>
      <c r="BH6" s="6"/>
      <c r="BI6" s="6"/>
    </row>
    <row r="7" spans="1:61" ht="18" x14ac:dyDescent="0.2">
      <c r="A7" s="95"/>
      <c r="B7" t="s">
        <v>44</v>
      </c>
      <c r="C7" s="6"/>
      <c r="D7" s="6"/>
      <c r="E7" s="164"/>
      <c r="F7" s="173" t="s">
        <v>9</v>
      </c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3" t="s">
        <v>11</v>
      </c>
      <c r="V7" s="179"/>
      <c r="W7" s="179"/>
      <c r="X7" s="179"/>
      <c r="Y7" s="179"/>
      <c r="Z7" s="179"/>
      <c r="AA7" s="179"/>
      <c r="AB7" s="179"/>
      <c r="AC7" s="179"/>
      <c r="AD7" s="180"/>
      <c r="AE7" s="175" t="s">
        <v>10</v>
      </c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6"/>
      <c r="AW7" s="177" t="s">
        <v>39</v>
      </c>
      <c r="AX7" s="187"/>
      <c r="AY7" s="187"/>
      <c r="AZ7" s="188"/>
      <c r="BA7" s="189"/>
      <c r="BB7" s="194"/>
      <c r="BC7" s="160"/>
      <c r="BD7" s="162"/>
      <c r="BE7" s="6"/>
      <c r="BF7" s="6"/>
      <c r="BG7" s="6"/>
      <c r="BH7" s="82" t="s">
        <v>48</v>
      </c>
      <c r="BI7" s="6"/>
    </row>
    <row r="8" spans="1:61" ht="13.5" thickBot="1" x14ac:dyDescent="0.25">
      <c r="B8" s="6"/>
      <c r="C8" s="6"/>
      <c r="D8" s="6"/>
      <c r="E8" s="165"/>
      <c r="F8" s="169" t="s">
        <v>77</v>
      </c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1"/>
      <c r="U8" s="169" t="s">
        <v>78</v>
      </c>
      <c r="V8" s="181"/>
      <c r="W8" s="181"/>
      <c r="X8" s="181"/>
      <c r="Y8" s="181"/>
      <c r="Z8" s="181"/>
      <c r="AA8" s="181"/>
      <c r="AB8" s="181"/>
      <c r="AC8" s="181"/>
      <c r="AD8" s="182"/>
      <c r="AE8" s="170" t="s">
        <v>38</v>
      </c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2"/>
      <c r="AW8" s="178"/>
      <c r="AX8" s="190"/>
      <c r="AY8" s="190"/>
      <c r="AZ8" s="191"/>
      <c r="BA8" s="192"/>
      <c r="BB8" s="194"/>
      <c r="BC8" s="160"/>
      <c r="BD8" s="162"/>
      <c r="BE8" s="6"/>
      <c r="BF8" s="6"/>
      <c r="BG8" s="6"/>
      <c r="BH8" s="6"/>
      <c r="BI8" s="6"/>
    </row>
    <row r="9" spans="1:61" ht="65.25" thickBot="1" x14ac:dyDescent="0.25">
      <c r="B9" s="6"/>
      <c r="C9" s="6"/>
      <c r="D9" s="6"/>
      <c r="E9" s="165"/>
      <c r="F9" s="97">
        <v>1</v>
      </c>
      <c r="G9" s="98">
        <v>2</v>
      </c>
      <c r="H9" s="98">
        <v>3</v>
      </c>
      <c r="I9" s="98">
        <v>4</v>
      </c>
      <c r="J9" s="98">
        <v>5</v>
      </c>
      <c r="K9" s="98">
        <v>6</v>
      </c>
      <c r="L9" s="98">
        <v>7</v>
      </c>
      <c r="M9" s="98">
        <v>8</v>
      </c>
      <c r="N9" s="98">
        <v>9</v>
      </c>
      <c r="O9" s="98">
        <v>10</v>
      </c>
      <c r="P9" s="98">
        <v>11</v>
      </c>
      <c r="Q9" s="98">
        <v>12</v>
      </c>
      <c r="R9" s="98">
        <v>13</v>
      </c>
      <c r="S9" s="99">
        <v>14</v>
      </c>
      <c r="T9" s="96" t="s">
        <v>8</v>
      </c>
      <c r="U9" s="100">
        <v>1</v>
      </c>
      <c r="V9" s="101">
        <v>2</v>
      </c>
      <c r="W9" s="101">
        <v>3</v>
      </c>
      <c r="X9" s="101">
        <v>4</v>
      </c>
      <c r="Y9" s="101">
        <v>5</v>
      </c>
      <c r="Z9" s="101">
        <v>6</v>
      </c>
      <c r="AA9" s="101">
        <v>7</v>
      </c>
      <c r="AB9" s="101">
        <v>8</v>
      </c>
      <c r="AC9" s="102">
        <v>9</v>
      </c>
      <c r="AD9" s="103" t="s">
        <v>8</v>
      </c>
      <c r="AE9" s="27">
        <v>1</v>
      </c>
      <c r="AF9" s="28">
        <v>2</v>
      </c>
      <c r="AG9" s="28">
        <v>3</v>
      </c>
      <c r="AH9" s="28">
        <v>4</v>
      </c>
      <c r="AI9" s="28">
        <v>5</v>
      </c>
      <c r="AJ9" s="28">
        <v>6</v>
      </c>
      <c r="AK9" s="28">
        <v>7</v>
      </c>
      <c r="AL9" s="28">
        <v>8</v>
      </c>
      <c r="AM9" s="28">
        <v>9</v>
      </c>
      <c r="AN9" s="28">
        <v>10</v>
      </c>
      <c r="AO9" s="28">
        <v>11</v>
      </c>
      <c r="AP9" s="28">
        <v>12</v>
      </c>
      <c r="AQ9" s="28">
        <v>13</v>
      </c>
      <c r="AR9" s="28">
        <v>14</v>
      </c>
      <c r="AS9" s="28">
        <v>15</v>
      </c>
      <c r="AT9" s="28">
        <v>16</v>
      </c>
      <c r="AU9" s="105">
        <v>17</v>
      </c>
      <c r="AV9" s="96" t="s">
        <v>8</v>
      </c>
      <c r="AW9" s="178"/>
      <c r="AX9" s="7" t="s">
        <v>17</v>
      </c>
      <c r="AY9" s="8" t="s">
        <v>18</v>
      </c>
      <c r="AZ9" s="9" t="s">
        <v>40</v>
      </c>
      <c r="BA9" s="29" t="s">
        <v>8</v>
      </c>
      <c r="BB9" s="194"/>
      <c r="BC9" s="160"/>
      <c r="BD9" s="162"/>
      <c r="BE9" s="6"/>
      <c r="BF9" s="6"/>
      <c r="BG9" s="79" t="s">
        <v>45</v>
      </c>
      <c r="BH9" s="80" t="s">
        <v>46</v>
      </c>
      <c r="BI9" s="81" t="s">
        <v>47</v>
      </c>
    </row>
    <row r="10" spans="1:61" ht="16.149999999999999" customHeight="1" thickBot="1" x14ac:dyDescent="0.25">
      <c r="B10" s="10" t="s">
        <v>0</v>
      </c>
      <c r="C10" s="11" t="s">
        <v>1</v>
      </c>
      <c r="D10" s="33" t="s">
        <v>4</v>
      </c>
      <c r="E10" s="34" t="s">
        <v>13</v>
      </c>
      <c r="F10" s="22">
        <v>1</v>
      </c>
      <c r="G10" s="23">
        <v>1</v>
      </c>
      <c r="H10" s="23">
        <v>1</v>
      </c>
      <c r="I10" s="23">
        <v>1.5</v>
      </c>
      <c r="J10" s="23">
        <v>0.5</v>
      </c>
      <c r="K10" s="23">
        <v>1</v>
      </c>
      <c r="L10" s="23">
        <v>2</v>
      </c>
      <c r="M10" s="23">
        <v>3</v>
      </c>
      <c r="N10" s="23">
        <v>3</v>
      </c>
      <c r="O10" s="23">
        <v>3</v>
      </c>
      <c r="P10" s="23">
        <v>0.5</v>
      </c>
      <c r="Q10" s="23">
        <v>1</v>
      </c>
      <c r="R10" s="25">
        <v>0.5</v>
      </c>
      <c r="S10" s="25">
        <v>1</v>
      </c>
      <c r="T10" s="149">
        <f t="shared" ref="T10" si="0">SUM(F10:S10)</f>
        <v>20</v>
      </c>
      <c r="U10" s="22">
        <v>8</v>
      </c>
      <c r="V10" s="23">
        <v>2.5</v>
      </c>
      <c r="W10" s="23">
        <v>2</v>
      </c>
      <c r="X10" s="23">
        <v>1</v>
      </c>
      <c r="Y10" s="23">
        <v>2.5</v>
      </c>
      <c r="Z10" s="23">
        <v>2</v>
      </c>
      <c r="AA10" s="23">
        <v>0.5</v>
      </c>
      <c r="AB10" s="23">
        <v>1</v>
      </c>
      <c r="AC10" s="26">
        <v>0.5</v>
      </c>
      <c r="AD10" s="104">
        <f t="shared" ref="AD10:AD41" si="1">SUM(U10:AC10)</f>
        <v>20</v>
      </c>
      <c r="AE10" s="22">
        <v>1</v>
      </c>
      <c r="AF10" s="23">
        <v>1</v>
      </c>
      <c r="AG10" s="23">
        <v>1</v>
      </c>
      <c r="AH10" s="23">
        <v>1</v>
      </c>
      <c r="AI10" s="23">
        <v>1</v>
      </c>
      <c r="AJ10" s="23">
        <v>1</v>
      </c>
      <c r="AK10" s="23">
        <v>1</v>
      </c>
      <c r="AL10" s="23">
        <v>1.5</v>
      </c>
      <c r="AM10" s="23">
        <v>1.5</v>
      </c>
      <c r="AN10" s="23">
        <v>1</v>
      </c>
      <c r="AO10" s="23">
        <v>0.5</v>
      </c>
      <c r="AP10" s="23">
        <v>0.5</v>
      </c>
      <c r="AQ10" s="23">
        <v>1</v>
      </c>
      <c r="AR10" s="23">
        <v>1</v>
      </c>
      <c r="AS10" s="23">
        <v>1</v>
      </c>
      <c r="AT10" s="23">
        <v>4</v>
      </c>
      <c r="AU10" s="26">
        <v>1</v>
      </c>
      <c r="AV10" s="151">
        <f t="shared" ref="AV10:AV41" si="2">SUM(AE10:AU10)</f>
        <v>20</v>
      </c>
      <c r="AW10" s="12">
        <f t="shared" ref="AW10" si="3">AV10+AD10+T10</f>
        <v>60</v>
      </c>
      <c r="AX10" s="22">
        <v>15</v>
      </c>
      <c r="AY10" s="23">
        <v>15</v>
      </c>
      <c r="AZ10" s="26">
        <v>10</v>
      </c>
      <c r="BA10" s="57">
        <f t="shared" ref="BA10" si="4">SUM(AX10:AZ10)</f>
        <v>40</v>
      </c>
      <c r="BB10" s="62">
        <v>30</v>
      </c>
      <c r="BC10" s="65">
        <f t="shared" ref="BC10" si="5">BB10+BA10+AW10</f>
        <v>130</v>
      </c>
      <c r="BD10" s="92" t="s">
        <v>13</v>
      </c>
      <c r="BG10" s="93" t="s">
        <v>49</v>
      </c>
      <c r="BH10" s="93" t="s">
        <v>49</v>
      </c>
      <c r="BI10" s="158" t="s">
        <v>49</v>
      </c>
    </row>
    <row r="11" spans="1:61" ht="16.149999999999999" customHeight="1" x14ac:dyDescent="0.2">
      <c r="B11" s="107" t="s">
        <v>67</v>
      </c>
      <c r="C11" s="115" t="s">
        <v>126</v>
      </c>
      <c r="D11" s="116" t="s">
        <v>25</v>
      </c>
      <c r="E11" s="51">
        <v>16</v>
      </c>
      <c r="F11" s="121">
        <v>1</v>
      </c>
      <c r="G11" s="122">
        <v>1</v>
      </c>
      <c r="H11" s="122">
        <v>0</v>
      </c>
      <c r="I11" s="122">
        <v>1</v>
      </c>
      <c r="J11" s="122">
        <v>0.5</v>
      </c>
      <c r="K11" s="122">
        <v>1</v>
      </c>
      <c r="L11" s="122">
        <v>1</v>
      </c>
      <c r="M11" s="122">
        <v>3</v>
      </c>
      <c r="N11" s="122">
        <v>3</v>
      </c>
      <c r="O11" s="122">
        <v>2.5</v>
      </c>
      <c r="P11" s="122">
        <v>0.5</v>
      </c>
      <c r="Q11" s="122">
        <v>1</v>
      </c>
      <c r="R11" s="123">
        <v>0.5</v>
      </c>
      <c r="S11" s="123">
        <v>0</v>
      </c>
      <c r="T11" s="36">
        <f>SUM(F11:S11)</f>
        <v>16</v>
      </c>
      <c r="U11" s="145">
        <v>6.5</v>
      </c>
      <c r="V11" s="133">
        <v>2</v>
      </c>
      <c r="W11" s="133">
        <v>2</v>
      </c>
      <c r="X11" s="133">
        <v>1</v>
      </c>
      <c r="Y11" s="133">
        <v>2</v>
      </c>
      <c r="Z11" s="133">
        <v>1</v>
      </c>
      <c r="AA11" s="133">
        <v>0.5</v>
      </c>
      <c r="AB11" s="133">
        <v>0.5</v>
      </c>
      <c r="AC11" s="134">
        <v>0</v>
      </c>
      <c r="AD11" s="143">
        <f>SUM(U11:AC11)</f>
        <v>15.5</v>
      </c>
      <c r="AE11" s="140">
        <v>1</v>
      </c>
      <c r="AF11" s="141">
        <v>1</v>
      </c>
      <c r="AG11" s="141">
        <v>1</v>
      </c>
      <c r="AH11" s="141">
        <v>1</v>
      </c>
      <c r="AI11" s="141">
        <v>1</v>
      </c>
      <c r="AJ11" s="141">
        <v>1</v>
      </c>
      <c r="AK11" s="141">
        <v>1</v>
      </c>
      <c r="AL11" s="141">
        <v>1.5</v>
      </c>
      <c r="AM11" s="141">
        <v>0</v>
      </c>
      <c r="AN11" s="141">
        <v>1</v>
      </c>
      <c r="AO11" s="141">
        <v>0</v>
      </c>
      <c r="AP11" s="141">
        <v>0.5</v>
      </c>
      <c r="AQ11" s="141">
        <v>1</v>
      </c>
      <c r="AR11" s="141">
        <v>0.5</v>
      </c>
      <c r="AS11" s="141">
        <v>1</v>
      </c>
      <c r="AT11" s="141">
        <v>2</v>
      </c>
      <c r="AU11" s="150">
        <v>1</v>
      </c>
      <c r="AV11" s="152">
        <f>SUM(AE11:AU11)</f>
        <v>15.5</v>
      </c>
      <c r="AW11" s="53">
        <f>AV11+AD11+T11</f>
        <v>47</v>
      </c>
      <c r="AX11" s="38">
        <v>12.5</v>
      </c>
      <c r="AY11" s="39">
        <v>12</v>
      </c>
      <c r="AZ11" s="40">
        <v>5</v>
      </c>
      <c r="BA11" s="58">
        <f>SUM(AX11:AZ11)</f>
        <v>29.5</v>
      </c>
      <c r="BB11" s="63">
        <v>23.5</v>
      </c>
      <c r="BC11" s="66">
        <f>BB11+BA11+AW11</f>
        <v>100</v>
      </c>
      <c r="BD11" s="70">
        <f>RANK(BC11,$BC$11:$BC$68,0)</f>
        <v>1</v>
      </c>
      <c r="BE11" s="4"/>
      <c r="BF11" s="4"/>
      <c r="BG11" s="84">
        <f>RANK(AW11,$AW$11:$AW$61,0)</f>
        <v>2</v>
      </c>
      <c r="BH11" s="85">
        <f>RANK(BB11,$BB$11:$BB$61,0)</f>
        <v>3</v>
      </c>
      <c r="BI11" s="86">
        <f>RANK(AZ11,$AZ$11:$AZ$61,0)</f>
        <v>12</v>
      </c>
    </row>
    <row r="12" spans="1:61" ht="16.149999999999999" customHeight="1" x14ac:dyDescent="0.2">
      <c r="B12" s="107" t="s">
        <v>69</v>
      </c>
      <c r="C12" s="115" t="s">
        <v>116</v>
      </c>
      <c r="D12" s="115" t="s">
        <v>31</v>
      </c>
      <c r="E12" s="35">
        <v>28</v>
      </c>
      <c r="F12" s="124">
        <v>0.5</v>
      </c>
      <c r="G12" s="125">
        <v>1</v>
      </c>
      <c r="H12" s="125">
        <v>0</v>
      </c>
      <c r="I12" s="125">
        <v>0.5</v>
      </c>
      <c r="J12" s="125">
        <v>0.5</v>
      </c>
      <c r="K12" s="125">
        <v>1</v>
      </c>
      <c r="L12" s="125">
        <v>2</v>
      </c>
      <c r="M12" s="125">
        <v>1</v>
      </c>
      <c r="N12" s="125">
        <v>2</v>
      </c>
      <c r="O12" s="125">
        <v>3</v>
      </c>
      <c r="P12" s="125">
        <v>0.5</v>
      </c>
      <c r="Q12" s="125">
        <v>1</v>
      </c>
      <c r="R12" s="126">
        <v>0.5</v>
      </c>
      <c r="S12" s="126">
        <v>0.5</v>
      </c>
      <c r="T12" s="31">
        <f>SUM(F12:S12)</f>
        <v>14</v>
      </c>
      <c r="U12" s="145">
        <v>6</v>
      </c>
      <c r="V12" s="133">
        <v>1.5</v>
      </c>
      <c r="W12" s="133">
        <v>2</v>
      </c>
      <c r="X12" s="133">
        <v>1</v>
      </c>
      <c r="Y12" s="133">
        <v>1.5</v>
      </c>
      <c r="Z12" s="135">
        <v>0</v>
      </c>
      <c r="AA12" s="135">
        <v>0.5</v>
      </c>
      <c r="AB12" s="135">
        <v>0.5</v>
      </c>
      <c r="AC12" s="136">
        <v>0</v>
      </c>
      <c r="AD12" s="142">
        <f>SUM(U12:AC12)</f>
        <v>13</v>
      </c>
      <c r="AE12" s="124">
        <v>1</v>
      </c>
      <c r="AF12" s="125">
        <v>1</v>
      </c>
      <c r="AG12" s="125">
        <v>1</v>
      </c>
      <c r="AH12" s="125">
        <v>1</v>
      </c>
      <c r="AI12" s="125">
        <v>1</v>
      </c>
      <c r="AJ12" s="125">
        <v>1</v>
      </c>
      <c r="AK12" s="125">
        <v>0</v>
      </c>
      <c r="AL12" s="125">
        <v>1.5</v>
      </c>
      <c r="AM12" s="125">
        <v>0.5</v>
      </c>
      <c r="AN12" s="125">
        <v>0</v>
      </c>
      <c r="AO12" s="125">
        <v>0.5</v>
      </c>
      <c r="AP12" s="125">
        <v>0.5</v>
      </c>
      <c r="AQ12" s="125">
        <v>1</v>
      </c>
      <c r="AR12" s="125">
        <v>0.5</v>
      </c>
      <c r="AS12" s="125">
        <v>1</v>
      </c>
      <c r="AT12" s="125">
        <v>3</v>
      </c>
      <c r="AU12" s="126">
        <v>1</v>
      </c>
      <c r="AV12" s="153">
        <f>SUM(AE12:AU12)</f>
        <v>15.5</v>
      </c>
      <c r="AW12" s="54">
        <f>AV12+AD12+T12</f>
        <v>42.5</v>
      </c>
      <c r="AX12" s="41">
        <v>12</v>
      </c>
      <c r="AY12" s="24">
        <v>13.5</v>
      </c>
      <c r="AZ12" s="42">
        <v>9</v>
      </c>
      <c r="BA12" s="59">
        <f>SUM(AX12:AZ12)</f>
        <v>34.5</v>
      </c>
      <c r="BB12" s="64">
        <v>22.5</v>
      </c>
      <c r="BC12" s="67">
        <f>BB12+BA12+AW12</f>
        <v>99.5</v>
      </c>
      <c r="BD12" s="71">
        <f>RANK(BC12,$BC$11:$BC$68,0)</f>
        <v>2</v>
      </c>
      <c r="BE12" s="4"/>
      <c r="BF12" s="4"/>
      <c r="BG12" s="87">
        <f t="shared" ref="BG12:BG61" si="6">RANK(AW12,$AW$11:$AW$61,0)</f>
        <v>9</v>
      </c>
      <c r="BH12" s="83">
        <f t="shared" ref="BH12:BH61" si="7">RANK(BB12,$BB$11:$BB$61,0)</f>
        <v>6</v>
      </c>
      <c r="BI12" s="88">
        <f t="shared" ref="BI12:BI61" si="8">RANK(AZ12,$AZ$11:$AZ$61,0)</f>
        <v>1</v>
      </c>
    </row>
    <row r="13" spans="1:61" ht="16.149999999999999" customHeight="1" x14ac:dyDescent="0.2">
      <c r="B13" s="107" t="s">
        <v>84</v>
      </c>
      <c r="C13" s="115" t="s">
        <v>101</v>
      </c>
      <c r="D13" s="116" t="s">
        <v>23</v>
      </c>
      <c r="E13" s="35">
        <v>11</v>
      </c>
      <c r="F13" s="124">
        <v>0.5</v>
      </c>
      <c r="G13" s="125">
        <v>1</v>
      </c>
      <c r="H13" s="125">
        <v>1</v>
      </c>
      <c r="I13" s="125">
        <v>1</v>
      </c>
      <c r="J13" s="125">
        <v>0.5</v>
      </c>
      <c r="K13" s="125">
        <v>1</v>
      </c>
      <c r="L13" s="125">
        <v>1</v>
      </c>
      <c r="M13" s="125">
        <v>1.5</v>
      </c>
      <c r="N13" s="125">
        <v>2.5</v>
      </c>
      <c r="O13" s="125">
        <v>2</v>
      </c>
      <c r="P13" s="125">
        <v>0.5</v>
      </c>
      <c r="Q13" s="125">
        <v>1</v>
      </c>
      <c r="R13" s="126">
        <v>0.5</v>
      </c>
      <c r="S13" s="126">
        <v>0</v>
      </c>
      <c r="T13" s="31">
        <f>SUM(F13:S13)</f>
        <v>14</v>
      </c>
      <c r="U13" s="145">
        <v>5.5</v>
      </c>
      <c r="V13" s="133">
        <v>1.5</v>
      </c>
      <c r="W13" s="133">
        <v>2</v>
      </c>
      <c r="X13" s="133">
        <v>1</v>
      </c>
      <c r="Y13" s="133">
        <v>1.5</v>
      </c>
      <c r="Z13" s="135">
        <v>1</v>
      </c>
      <c r="AA13" s="135">
        <v>0.5</v>
      </c>
      <c r="AB13" s="135">
        <v>1</v>
      </c>
      <c r="AC13" s="136">
        <v>0.5</v>
      </c>
      <c r="AD13" s="142">
        <f>SUM(U13:AC13)</f>
        <v>14.5</v>
      </c>
      <c r="AE13" s="124">
        <v>1</v>
      </c>
      <c r="AF13" s="125">
        <v>1</v>
      </c>
      <c r="AG13" s="125">
        <v>0</v>
      </c>
      <c r="AH13" s="125">
        <v>1</v>
      </c>
      <c r="AI13" s="125">
        <v>0</v>
      </c>
      <c r="AJ13" s="125">
        <v>1</v>
      </c>
      <c r="AK13" s="125">
        <v>1</v>
      </c>
      <c r="AL13" s="125">
        <v>1.5</v>
      </c>
      <c r="AM13" s="125">
        <v>1.5</v>
      </c>
      <c r="AN13" s="125">
        <v>1</v>
      </c>
      <c r="AO13" s="125">
        <v>0.5</v>
      </c>
      <c r="AP13" s="125">
        <v>0.5</v>
      </c>
      <c r="AQ13" s="125">
        <v>1</v>
      </c>
      <c r="AR13" s="125">
        <v>1</v>
      </c>
      <c r="AS13" s="125">
        <v>1</v>
      </c>
      <c r="AT13" s="125">
        <v>3</v>
      </c>
      <c r="AU13" s="126">
        <v>1</v>
      </c>
      <c r="AV13" s="153">
        <f>SUM(AE13:AU13)</f>
        <v>17</v>
      </c>
      <c r="AW13" s="54">
        <f>AV13+AD13+T13</f>
        <v>45.5</v>
      </c>
      <c r="AX13" s="41">
        <v>13.5</v>
      </c>
      <c r="AY13" s="24">
        <v>11</v>
      </c>
      <c r="AZ13" s="42">
        <v>3</v>
      </c>
      <c r="BA13" s="59">
        <f>SUM(AX13:AZ13)</f>
        <v>27.5</v>
      </c>
      <c r="BB13" s="64">
        <v>24</v>
      </c>
      <c r="BC13" s="67">
        <f>BB13+BA13+AW13</f>
        <v>97</v>
      </c>
      <c r="BD13" s="71">
        <f>RANK(BC13,$BC$11:$BC$68,0)</f>
        <v>3</v>
      </c>
      <c r="BE13" s="4"/>
      <c r="BF13" s="4"/>
      <c r="BG13" s="87">
        <f t="shared" si="6"/>
        <v>4</v>
      </c>
      <c r="BH13" s="83">
        <f t="shared" si="7"/>
        <v>1</v>
      </c>
      <c r="BI13" s="88">
        <f t="shared" si="8"/>
        <v>26</v>
      </c>
    </row>
    <row r="14" spans="1:61" ht="16.149999999999999" customHeight="1" x14ac:dyDescent="0.2">
      <c r="B14" s="116" t="s">
        <v>57</v>
      </c>
      <c r="C14" s="116" t="s">
        <v>122</v>
      </c>
      <c r="D14" s="116" t="s">
        <v>27</v>
      </c>
      <c r="E14" s="35">
        <v>21</v>
      </c>
      <c r="F14" s="124">
        <v>1</v>
      </c>
      <c r="G14" s="125">
        <v>1</v>
      </c>
      <c r="H14" s="125">
        <v>0.5</v>
      </c>
      <c r="I14" s="125">
        <v>1.5</v>
      </c>
      <c r="J14" s="125">
        <v>0.5</v>
      </c>
      <c r="K14" s="125">
        <v>1</v>
      </c>
      <c r="L14" s="125">
        <v>2</v>
      </c>
      <c r="M14" s="125">
        <v>1</v>
      </c>
      <c r="N14" s="125">
        <v>2</v>
      </c>
      <c r="O14" s="125">
        <v>3</v>
      </c>
      <c r="P14" s="125">
        <v>0.5</v>
      </c>
      <c r="Q14" s="125">
        <v>0.5</v>
      </c>
      <c r="R14" s="126">
        <v>0</v>
      </c>
      <c r="S14" s="126">
        <v>0</v>
      </c>
      <c r="T14" s="31">
        <f>SUM(F14:S14)</f>
        <v>14.5</v>
      </c>
      <c r="U14" s="145">
        <v>7</v>
      </c>
      <c r="V14" s="133">
        <v>2</v>
      </c>
      <c r="W14" s="133">
        <v>2</v>
      </c>
      <c r="X14" s="133">
        <v>1</v>
      </c>
      <c r="Y14" s="133">
        <v>2</v>
      </c>
      <c r="Z14" s="135">
        <v>0</v>
      </c>
      <c r="AA14" s="135">
        <v>0.5</v>
      </c>
      <c r="AB14" s="135">
        <v>1</v>
      </c>
      <c r="AC14" s="136">
        <v>0</v>
      </c>
      <c r="AD14" s="142">
        <f>SUM(U14:AC14)</f>
        <v>15.5</v>
      </c>
      <c r="AE14" s="124">
        <v>1</v>
      </c>
      <c r="AF14" s="125">
        <v>1</v>
      </c>
      <c r="AG14" s="125">
        <v>1</v>
      </c>
      <c r="AH14" s="125">
        <v>1</v>
      </c>
      <c r="AI14" s="125">
        <v>1</v>
      </c>
      <c r="AJ14" s="125">
        <v>1</v>
      </c>
      <c r="AK14" s="125">
        <v>1</v>
      </c>
      <c r="AL14" s="125">
        <v>1.5</v>
      </c>
      <c r="AM14" s="125">
        <v>0</v>
      </c>
      <c r="AN14" s="125">
        <v>0</v>
      </c>
      <c r="AO14" s="125">
        <v>0.5</v>
      </c>
      <c r="AP14" s="125">
        <v>0.5</v>
      </c>
      <c r="AQ14" s="125">
        <v>0</v>
      </c>
      <c r="AR14" s="125">
        <v>0.5</v>
      </c>
      <c r="AS14" s="125">
        <v>1</v>
      </c>
      <c r="AT14" s="125">
        <v>3</v>
      </c>
      <c r="AU14" s="126">
        <v>1</v>
      </c>
      <c r="AV14" s="153">
        <f>SUM(AE14:AU14)</f>
        <v>15</v>
      </c>
      <c r="AW14" s="54">
        <f>AV14+AD14+T14</f>
        <v>45</v>
      </c>
      <c r="AX14" s="41">
        <v>13.5</v>
      </c>
      <c r="AY14" s="24">
        <v>10.5</v>
      </c>
      <c r="AZ14" s="42">
        <v>4</v>
      </c>
      <c r="BA14" s="59">
        <f>SUM(AX14:AZ14)</f>
        <v>28</v>
      </c>
      <c r="BB14" s="64">
        <v>23</v>
      </c>
      <c r="BC14" s="67">
        <f>BB14+BA14+AW14</f>
        <v>96</v>
      </c>
      <c r="BD14" s="71">
        <f>RANK(BC14,$BC$11:$BC$68,0)</f>
        <v>4</v>
      </c>
      <c r="BE14" s="4"/>
      <c r="BF14" s="4"/>
      <c r="BG14" s="87">
        <f t="shared" si="6"/>
        <v>5</v>
      </c>
      <c r="BH14" s="83">
        <f t="shared" si="7"/>
        <v>4</v>
      </c>
      <c r="BI14" s="88">
        <f t="shared" si="8"/>
        <v>18</v>
      </c>
    </row>
    <row r="15" spans="1:61" ht="16.149999999999999" customHeight="1" x14ac:dyDescent="0.2">
      <c r="B15" s="116" t="s">
        <v>54</v>
      </c>
      <c r="C15" s="116" t="s">
        <v>123</v>
      </c>
      <c r="D15" s="116" t="s">
        <v>27</v>
      </c>
      <c r="E15" s="35">
        <v>20</v>
      </c>
      <c r="F15" s="125">
        <v>0.5</v>
      </c>
      <c r="G15" s="125">
        <v>1</v>
      </c>
      <c r="H15" s="125">
        <v>0.5</v>
      </c>
      <c r="I15" s="126">
        <v>1.5</v>
      </c>
      <c r="J15" s="126">
        <v>0.5</v>
      </c>
      <c r="K15" s="125">
        <v>1</v>
      </c>
      <c r="L15" s="125">
        <v>2</v>
      </c>
      <c r="M15" s="125">
        <v>1</v>
      </c>
      <c r="N15" s="125">
        <v>2</v>
      </c>
      <c r="O15" s="125">
        <v>1</v>
      </c>
      <c r="P15" s="125">
        <v>0.5</v>
      </c>
      <c r="Q15" s="125">
        <v>0.5</v>
      </c>
      <c r="R15" s="126">
        <v>0.5</v>
      </c>
      <c r="S15" s="126">
        <v>0</v>
      </c>
      <c r="T15" s="31">
        <f>SUM(F15:S15)</f>
        <v>12.5</v>
      </c>
      <c r="U15" s="145">
        <v>6.5</v>
      </c>
      <c r="V15" s="133">
        <v>1.5</v>
      </c>
      <c r="W15" s="133">
        <v>2</v>
      </c>
      <c r="X15" s="133">
        <v>1</v>
      </c>
      <c r="Y15" s="133">
        <v>2.5</v>
      </c>
      <c r="Z15" s="135">
        <v>1</v>
      </c>
      <c r="AA15" s="135">
        <v>0.5</v>
      </c>
      <c r="AB15" s="135">
        <v>0</v>
      </c>
      <c r="AC15" s="136">
        <v>0</v>
      </c>
      <c r="AD15" s="142">
        <f>SUM(U15:AC15)</f>
        <v>15</v>
      </c>
      <c r="AE15" s="124">
        <v>1</v>
      </c>
      <c r="AF15" s="125">
        <v>1</v>
      </c>
      <c r="AG15" s="125">
        <v>1</v>
      </c>
      <c r="AH15" s="125">
        <v>1</v>
      </c>
      <c r="AI15" s="125">
        <v>1</v>
      </c>
      <c r="AJ15" s="125">
        <v>1</v>
      </c>
      <c r="AK15" s="125">
        <v>1</v>
      </c>
      <c r="AL15" s="125">
        <v>1.5</v>
      </c>
      <c r="AM15" s="125">
        <v>1.5</v>
      </c>
      <c r="AN15" s="125">
        <v>1</v>
      </c>
      <c r="AO15" s="125">
        <v>0.5</v>
      </c>
      <c r="AP15" s="125">
        <v>0.5</v>
      </c>
      <c r="AQ15" s="125">
        <v>1</v>
      </c>
      <c r="AR15" s="125">
        <v>0.5</v>
      </c>
      <c r="AS15" s="125">
        <v>1</v>
      </c>
      <c r="AT15" s="125">
        <v>3</v>
      </c>
      <c r="AU15" s="126">
        <v>1</v>
      </c>
      <c r="AV15" s="153">
        <f>SUM(AE15:AU15)</f>
        <v>18.5</v>
      </c>
      <c r="AW15" s="54">
        <f>AV15+AD15+T15</f>
        <v>46</v>
      </c>
      <c r="AX15" s="41">
        <v>8</v>
      </c>
      <c r="AY15" s="24">
        <v>10</v>
      </c>
      <c r="AZ15" s="42">
        <v>7</v>
      </c>
      <c r="BA15" s="59">
        <f>SUM(AX15:AZ15)</f>
        <v>25</v>
      </c>
      <c r="BB15" s="64">
        <v>24</v>
      </c>
      <c r="BC15" s="67">
        <f>BB15+BA15+AW15</f>
        <v>95</v>
      </c>
      <c r="BD15" s="71">
        <f>RANK(BC15,$BC$11:$BC$68,0)</f>
        <v>5</v>
      </c>
      <c r="BE15" s="4"/>
      <c r="BF15" s="4"/>
      <c r="BG15" s="87">
        <f t="shared" si="6"/>
        <v>3</v>
      </c>
      <c r="BH15" s="83">
        <f t="shared" si="7"/>
        <v>1</v>
      </c>
      <c r="BI15" s="88">
        <f t="shared" si="8"/>
        <v>2</v>
      </c>
    </row>
    <row r="16" spans="1:61" ht="16.149999999999999" customHeight="1" x14ac:dyDescent="0.2">
      <c r="B16" s="114" t="s">
        <v>74</v>
      </c>
      <c r="C16" s="114" t="s">
        <v>108</v>
      </c>
      <c r="D16" s="116" t="s">
        <v>61</v>
      </c>
      <c r="E16" s="35">
        <v>38</v>
      </c>
      <c r="F16" s="124">
        <v>0.5</v>
      </c>
      <c r="G16" s="125">
        <v>1</v>
      </c>
      <c r="H16" s="125">
        <v>0.5</v>
      </c>
      <c r="I16" s="125">
        <v>1.5</v>
      </c>
      <c r="J16" s="125">
        <v>0</v>
      </c>
      <c r="K16" s="125">
        <v>1</v>
      </c>
      <c r="L16" s="125">
        <v>1</v>
      </c>
      <c r="M16" s="125">
        <v>1</v>
      </c>
      <c r="N16" s="125">
        <v>3</v>
      </c>
      <c r="O16" s="125">
        <v>2</v>
      </c>
      <c r="P16" s="125">
        <v>0.5</v>
      </c>
      <c r="Q16" s="125">
        <v>0.5</v>
      </c>
      <c r="R16" s="126">
        <v>0</v>
      </c>
      <c r="S16" s="126">
        <v>0.5</v>
      </c>
      <c r="T16" s="31">
        <f>SUM(F16:S16)</f>
        <v>13</v>
      </c>
      <c r="U16" s="145">
        <v>6.5</v>
      </c>
      <c r="V16" s="133">
        <v>1.5</v>
      </c>
      <c r="W16" s="133">
        <v>2</v>
      </c>
      <c r="X16" s="133">
        <v>1</v>
      </c>
      <c r="Y16" s="133">
        <v>1</v>
      </c>
      <c r="Z16" s="135">
        <v>2</v>
      </c>
      <c r="AA16" s="135">
        <v>0.5</v>
      </c>
      <c r="AB16" s="135">
        <v>1</v>
      </c>
      <c r="AC16" s="136">
        <v>0</v>
      </c>
      <c r="AD16" s="142">
        <f>SUM(U16:AC16)</f>
        <v>15.5</v>
      </c>
      <c r="AE16" s="124">
        <v>1</v>
      </c>
      <c r="AF16" s="125">
        <v>1</v>
      </c>
      <c r="AG16" s="125">
        <v>1</v>
      </c>
      <c r="AH16" s="125">
        <v>1</v>
      </c>
      <c r="AI16" s="125">
        <v>0</v>
      </c>
      <c r="AJ16" s="125">
        <v>1</v>
      </c>
      <c r="AK16" s="125">
        <v>0</v>
      </c>
      <c r="AL16" s="125">
        <v>1.5</v>
      </c>
      <c r="AM16" s="125">
        <v>1.5</v>
      </c>
      <c r="AN16" s="125">
        <v>1</v>
      </c>
      <c r="AO16" s="125">
        <v>0.5</v>
      </c>
      <c r="AP16" s="125">
        <v>0.5</v>
      </c>
      <c r="AQ16" s="125">
        <v>1</v>
      </c>
      <c r="AR16" s="125">
        <v>0.5</v>
      </c>
      <c r="AS16" s="125">
        <v>1</v>
      </c>
      <c r="AT16" s="125">
        <v>3</v>
      </c>
      <c r="AU16" s="126">
        <v>1</v>
      </c>
      <c r="AV16" s="153">
        <f>SUM(AE16:AU16)</f>
        <v>16.5</v>
      </c>
      <c r="AW16" s="54">
        <f>AV16+AD16+T16</f>
        <v>45</v>
      </c>
      <c r="AX16" s="41">
        <v>10.5</v>
      </c>
      <c r="AY16" s="24">
        <v>10</v>
      </c>
      <c r="AZ16" s="42">
        <v>6</v>
      </c>
      <c r="BA16" s="59">
        <f>SUM(AX16:AZ16)</f>
        <v>26.5</v>
      </c>
      <c r="BB16" s="64">
        <v>18.5</v>
      </c>
      <c r="BC16" s="67">
        <f>BB16+BA16+AW16</f>
        <v>90</v>
      </c>
      <c r="BD16" s="71">
        <f>RANK(BC16,$BC$11:$BC$68,0)</f>
        <v>6</v>
      </c>
      <c r="BE16" s="4"/>
      <c r="BF16" s="4"/>
      <c r="BG16" s="87">
        <f t="shared" si="6"/>
        <v>5</v>
      </c>
      <c r="BH16" s="83">
        <f t="shared" si="7"/>
        <v>12</v>
      </c>
      <c r="BI16" s="88">
        <f t="shared" si="8"/>
        <v>3</v>
      </c>
    </row>
    <row r="17" spans="1:61" ht="16.149999999999999" customHeight="1" x14ac:dyDescent="0.2">
      <c r="B17" s="115" t="s">
        <v>37</v>
      </c>
      <c r="C17" s="115" t="s">
        <v>95</v>
      </c>
      <c r="D17" s="114" t="s">
        <v>21</v>
      </c>
      <c r="E17" s="35">
        <v>5</v>
      </c>
      <c r="F17" s="124">
        <v>0.5</v>
      </c>
      <c r="G17" s="125">
        <v>1</v>
      </c>
      <c r="H17" s="125">
        <v>0.5</v>
      </c>
      <c r="I17" s="125">
        <v>1</v>
      </c>
      <c r="J17" s="125">
        <v>0.5</v>
      </c>
      <c r="K17" s="125">
        <v>1</v>
      </c>
      <c r="L17" s="125">
        <v>1</v>
      </c>
      <c r="M17" s="125">
        <v>0.5</v>
      </c>
      <c r="N17" s="125">
        <v>3</v>
      </c>
      <c r="O17" s="125">
        <v>1.5</v>
      </c>
      <c r="P17" s="125">
        <v>0</v>
      </c>
      <c r="Q17" s="125">
        <v>1</v>
      </c>
      <c r="R17" s="126">
        <v>0.5</v>
      </c>
      <c r="S17" s="126">
        <v>0</v>
      </c>
      <c r="T17" s="31">
        <f>SUM(F17:S17)</f>
        <v>12</v>
      </c>
      <c r="U17" s="145">
        <v>6</v>
      </c>
      <c r="V17" s="133">
        <v>2</v>
      </c>
      <c r="W17" s="133">
        <v>2</v>
      </c>
      <c r="X17" s="133">
        <v>1</v>
      </c>
      <c r="Y17" s="133">
        <v>2.5</v>
      </c>
      <c r="Z17" s="135">
        <v>2</v>
      </c>
      <c r="AA17" s="135">
        <v>0.5</v>
      </c>
      <c r="AB17" s="135">
        <v>1</v>
      </c>
      <c r="AC17" s="136">
        <v>0</v>
      </c>
      <c r="AD17" s="142">
        <f>SUM(U17:AC17)</f>
        <v>17</v>
      </c>
      <c r="AE17" s="124">
        <v>1</v>
      </c>
      <c r="AF17" s="125">
        <v>1</v>
      </c>
      <c r="AG17" s="125">
        <v>1</v>
      </c>
      <c r="AH17" s="125">
        <v>1</v>
      </c>
      <c r="AI17" s="125">
        <v>1</v>
      </c>
      <c r="AJ17" s="125">
        <v>1</v>
      </c>
      <c r="AK17" s="125">
        <v>1</v>
      </c>
      <c r="AL17" s="125">
        <v>1.5</v>
      </c>
      <c r="AM17" s="125">
        <v>0.5</v>
      </c>
      <c r="AN17" s="125">
        <v>0</v>
      </c>
      <c r="AO17" s="125">
        <v>0</v>
      </c>
      <c r="AP17" s="125">
        <v>0.5</v>
      </c>
      <c r="AQ17" s="125">
        <v>1</v>
      </c>
      <c r="AR17" s="125">
        <v>0.5</v>
      </c>
      <c r="AS17" s="125">
        <v>0</v>
      </c>
      <c r="AT17" s="125">
        <v>3</v>
      </c>
      <c r="AU17" s="126">
        <v>1</v>
      </c>
      <c r="AV17" s="153">
        <f>SUM(AE17:AU17)</f>
        <v>15</v>
      </c>
      <c r="AW17" s="54">
        <f>AV17+AD17+T17</f>
        <v>44</v>
      </c>
      <c r="AX17" s="41">
        <v>13.5</v>
      </c>
      <c r="AY17" s="24">
        <v>10</v>
      </c>
      <c r="AZ17" s="42">
        <v>4</v>
      </c>
      <c r="BA17" s="59">
        <f>SUM(AX17:AZ17)</f>
        <v>27.5</v>
      </c>
      <c r="BB17" s="64">
        <v>18.5</v>
      </c>
      <c r="BC17" s="67">
        <f>BB17+BA17+AW17</f>
        <v>90</v>
      </c>
      <c r="BD17" s="71">
        <v>7</v>
      </c>
      <c r="BE17" s="4"/>
      <c r="BF17" s="4"/>
      <c r="BG17" s="87">
        <f t="shared" si="6"/>
        <v>7</v>
      </c>
      <c r="BH17" s="83">
        <f t="shared" si="7"/>
        <v>12</v>
      </c>
      <c r="BI17" s="88">
        <f t="shared" si="8"/>
        <v>18</v>
      </c>
    </row>
    <row r="18" spans="1:61" ht="16.149999999999999" customHeight="1" x14ac:dyDescent="0.2">
      <c r="B18" s="107" t="s">
        <v>52</v>
      </c>
      <c r="C18" s="115" t="s">
        <v>127</v>
      </c>
      <c r="D18" s="114" t="s">
        <v>24</v>
      </c>
      <c r="E18" s="35">
        <v>15</v>
      </c>
      <c r="F18" s="124">
        <v>0</v>
      </c>
      <c r="G18" s="125">
        <v>1</v>
      </c>
      <c r="H18" s="125">
        <v>1</v>
      </c>
      <c r="I18" s="125">
        <v>1.5</v>
      </c>
      <c r="J18" s="125">
        <v>0.5</v>
      </c>
      <c r="K18" s="125">
        <v>1</v>
      </c>
      <c r="L18" s="125">
        <v>2</v>
      </c>
      <c r="M18" s="125">
        <v>3</v>
      </c>
      <c r="N18" s="125">
        <v>3</v>
      </c>
      <c r="O18" s="125">
        <v>2.5</v>
      </c>
      <c r="P18" s="125">
        <v>0</v>
      </c>
      <c r="Q18" s="125">
        <v>0.5</v>
      </c>
      <c r="R18" s="126">
        <v>0.5</v>
      </c>
      <c r="S18" s="126">
        <v>0</v>
      </c>
      <c r="T18" s="31">
        <f>SUM(F18:S18)</f>
        <v>16.5</v>
      </c>
      <c r="U18" s="145">
        <v>6</v>
      </c>
      <c r="V18" s="133">
        <v>2</v>
      </c>
      <c r="W18" s="133">
        <v>2</v>
      </c>
      <c r="X18" s="133">
        <v>1</v>
      </c>
      <c r="Y18" s="133">
        <v>2</v>
      </c>
      <c r="Z18" s="135">
        <v>2</v>
      </c>
      <c r="AA18" s="135">
        <v>0.5</v>
      </c>
      <c r="AB18" s="135">
        <v>1</v>
      </c>
      <c r="AC18" s="136">
        <v>0.5</v>
      </c>
      <c r="AD18" s="142">
        <f>SUM(U18:AC18)</f>
        <v>17</v>
      </c>
      <c r="AE18" s="124">
        <v>1</v>
      </c>
      <c r="AF18" s="125">
        <v>1</v>
      </c>
      <c r="AG18" s="125">
        <v>1</v>
      </c>
      <c r="AH18" s="125">
        <v>1</v>
      </c>
      <c r="AI18" s="125">
        <v>0</v>
      </c>
      <c r="AJ18" s="125">
        <v>1</v>
      </c>
      <c r="AK18" s="125">
        <v>0</v>
      </c>
      <c r="AL18" s="125">
        <v>1.5</v>
      </c>
      <c r="AM18" s="125">
        <v>0.5</v>
      </c>
      <c r="AN18" s="125">
        <v>1</v>
      </c>
      <c r="AO18" s="125">
        <v>0.5</v>
      </c>
      <c r="AP18" s="125">
        <v>0</v>
      </c>
      <c r="AQ18" s="125">
        <v>0</v>
      </c>
      <c r="AR18" s="125">
        <v>1</v>
      </c>
      <c r="AS18" s="125">
        <v>1</v>
      </c>
      <c r="AT18" s="125">
        <v>3</v>
      </c>
      <c r="AU18" s="126">
        <v>0.5</v>
      </c>
      <c r="AV18" s="153">
        <f>SUM(AE18:AU18)</f>
        <v>14</v>
      </c>
      <c r="AW18" s="54">
        <f>AV18+AD18+T18</f>
        <v>47.5</v>
      </c>
      <c r="AX18" s="41">
        <v>9.5</v>
      </c>
      <c r="AY18" s="24">
        <v>7</v>
      </c>
      <c r="AZ18" s="42">
        <v>5</v>
      </c>
      <c r="BA18" s="59">
        <f>SUM(AX18:AZ18)</f>
        <v>21.5</v>
      </c>
      <c r="BB18" s="64">
        <v>18.5</v>
      </c>
      <c r="BC18" s="67">
        <f>BB18+BA18+AW18</f>
        <v>87.5</v>
      </c>
      <c r="BD18" s="71">
        <f>RANK(BC18,$BC$11:$BC$68,0)</f>
        <v>8</v>
      </c>
      <c r="BE18" s="4"/>
      <c r="BF18" s="4"/>
      <c r="BG18" s="87">
        <f t="shared" si="6"/>
        <v>1</v>
      </c>
      <c r="BH18" s="83">
        <f t="shared" si="7"/>
        <v>12</v>
      </c>
      <c r="BI18" s="88">
        <f t="shared" si="8"/>
        <v>12</v>
      </c>
    </row>
    <row r="19" spans="1:61" ht="16.149999999999999" customHeight="1" x14ac:dyDescent="0.2">
      <c r="B19" s="115" t="s">
        <v>68</v>
      </c>
      <c r="C19" s="115" t="s">
        <v>125</v>
      </c>
      <c r="D19" s="116" t="s">
        <v>25</v>
      </c>
      <c r="E19" s="35">
        <v>17</v>
      </c>
      <c r="F19" s="124">
        <v>0.5</v>
      </c>
      <c r="G19" s="125">
        <v>0</v>
      </c>
      <c r="H19" s="125">
        <v>0.5</v>
      </c>
      <c r="I19" s="125">
        <v>1</v>
      </c>
      <c r="J19" s="125">
        <v>0.5</v>
      </c>
      <c r="K19" s="125">
        <v>1</v>
      </c>
      <c r="L19" s="125">
        <v>2</v>
      </c>
      <c r="M19" s="125">
        <v>2</v>
      </c>
      <c r="N19" s="125">
        <v>3</v>
      </c>
      <c r="O19" s="125">
        <v>2.5</v>
      </c>
      <c r="P19" s="125">
        <v>0</v>
      </c>
      <c r="Q19" s="125">
        <v>1</v>
      </c>
      <c r="R19" s="126">
        <v>0.5</v>
      </c>
      <c r="S19" s="126">
        <v>0.5</v>
      </c>
      <c r="T19" s="31">
        <f>SUM(F19:S19)</f>
        <v>15</v>
      </c>
      <c r="U19" s="145">
        <v>5.5</v>
      </c>
      <c r="V19" s="133">
        <v>1.5</v>
      </c>
      <c r="W19" s="133">
        <v>2</v>
      </c>
      <c r="X19" s="133">
        <v>1</v>
      </c>
      <c r="Y19" s="133">
        <v>1.5</v>
      </c>
      <c r="Z19" s="135">
        <v>1</v>
      </c>
      <c r="AA19" s="135">
        <v>0.5</v>
      </c>
      <c r="AB19" s="135">
        <v>1</v>
      </c>
      <c r="AC19" s="136">
        <v>0.5</v>
      </c>
      <c r="AD19" s="142">
        <f>SUM(U19:AC19)</f>
        <v>14.5</v>
      </c>
      <c r="AE19" s="124">
        <v>0.5</v>
      </c>
      <c r="AF19" s="125">
        <v>0</v>
      </c>
      <c r="AG19" s="125">
        <v>1</v>
      </c>
      <c r="AH19" s="125">
        <v>0</v>
      </c>
      <c r="AI19" s="125">
        <v>0</v>
      </c>
      <c r="AJ19" s="125">
        <v>0.5</v>
      </c>
      <c r="AK19" s="125">
        <v>0</v>
      </c>
      <c r="AL19" s="125">
        <v>1.5</v>
      </c>
      <c r="AM19" s="125">
        <v>0.5</v>
      </c>
      <c r="AN19" s="125">
        <v>0</v>
      </c>
      <c r="AO19" s="125">
        <v>0.5</v>
      </c>
      <c r="AP19" s="125">
        <v>0</v>
      </c>
      <c r="AQ19" s="125">
        <v>0</v>
      </c>
      <c r="AR19" s="125">
        <v>1</v>
      </c>
      <c r="AS19" s="125">
        <v>1</v>
      </c>
      <c r="AT19" s="125">
        <v>4</v>
      </c>
      <c r="AU19" s="126">
        <v>1</v>
      </c>
      <c r="AV19" s="153">
        <f>SUM(AE19:AU19)</f>
        <v>11.5</v>
      </c>
      <c r="AW19" s="54">
        <f>AV19+AD19+T19</f>
        <v>41</v>
      </c>
      <c r="AX19" s="41">
        <v>11.5</v>
      </c>
      <c r="AY19" s="24">
        <v>8</v>
      </c>
      <c r="AZ19" s="42">
        <v>6</v>
      </c>
      <c r="BA19" s="59">
        <f>SUM(AX19:AZ19)</f>
        <v>25.5</v>
      </c>
      <c r="BB19" s="64">
        <v>18</v>
      </c>
      <c r="BC19" s="67">
        <f>BB19+BA19+AW19</f>
        <v>84.5</v>
      </c>
      <c r="BD19" s="71">
        <f>RANK(BC19,$BC$11:$BC$68,0)</f>
        <v>9</v>
      </c>
      <c r="BE19" s="4"/>
      <c r="BF19" s="4"/>
      <c r="BG19" s="87">
        <f t="shared" si="6"/>
        <v>12</v>
      </c>
      <c r="BH19" s="83">
        <f t="shared" si="7"/>
        <v>15</v>
      </c>
      <c r="BI19" s="88">
        <f t="shared" si="8"/>
        <v>3</v>
      </c>
    </row>
    <row r="20" spans="1:61" ht="16.149999999999999" customHeight="1" x14ac:dyDescent="0.2">
      <c r="B20" s="114" t="s">
        <v>72</v>
      </c>
      <c r="C20" s="114" t="s">
        <v>113</v>
      </c>
      <c r="D20" s="115" t="s">
        <v>73</v>
      </c>
      <c r="E20" s="35">
        <v>33</v>
      </c>
      <c r="F20" s="124">
        <v>1</v>
      </c>
      <c r="G20" s="125">
        <v>0.5</v>
      </c>
      <c r="H20" s="125">
        <v>0</v>
      </c>
      <c r="I20" s="125">
        <v>1</v>
      </c>
      <c r="J20" s="125">
        <v>0.5</v>
      </c>
      <c r="K20" s="125">
        <v>1</v>
      </c>
      <c r="L20" s="125">
        <v>0.5</v>
      </c>
      <c r="M20" s="125">
        <v>1.5</v>
      </c>
      <c r="N20" s="125">
        <v>2</v>
      </c>
      <c r="O20" s="125">
        <v>0.5</v>
      </c>
      <c r="P20" s="125">
        <v>0.5</v>
      </c>
      <c r="Q20" s="125">
        <v>0.5</v>
      </c>
      <c r="R20" s="126">
        <v>0</v>
      </c>
      <c r="S20" s="126">
        <v>0.5</v>
      </c>
      <c r="T20" s="31">
        <f>SUM(F20:S20)</f>
        <v>10</v>
      </c>
      <c r="U20" s="145">
        <v>6</v>
      </c>
      <c r="V20" s="133">
        <v>1.5</v>
      </c>
      <c r="W20" s="133">
        <v>2</v>
      </c>
      <c r="X20" s="133">
        <v>1</v>
      </c>
      <c r="Y20" s="133">
        <v>2.5</v>
      </c>
      <c r="Z20" s="135">
        <v>0</v>
      </c>
      <c r="AA20" s="135">
        <v>0.5</v>
      </c>
      <c r="AB20" s="135">
        <v>1</v>
      </c>
      <c r="AC20" s="136">
        <v>0</v>
      </c>
      <c r="AD20" s="142">
        <f>SUM(U20:AC20)</f>
        <v>14.5</v>
      </c>
      <c r="AE20" s="124">
        <v>1</v>
      </c>
      <c r="AF20" s="125">
        <v>1</v>
      </c>
      <c r="AG20" s="125">
        <v>0</v>
      </c>
      <c r="AH20" s="125">
        <v>1</v>
      </c>
      <c r="AI20" s="125">
        <v>1</v>
      </c>
      <c r="AJ20" s="125">
        <v>1</v>
      </c>
      <c r="AK20" s="125">
        <v>1</v>
      </c>
      <c r="AL20" s="125">
        <v>1.5</v>
      </c>
      <c r="AM20" s="125">
        <v>0.5</v>
      </c>
      <c r="AN20" s="125">
        <v>1</v>
      </c>
      <c r="AO20" s="125">
        <v>0.5</v>
      </c>
      <c r="AP20" s="125">
        <v>0.5</v>
      </c>
      <c r="AQ20" s="125">
        <v>1</v>
      </c>
      <c r="AR20" s="125">
        <v>0.5</v>
      </c>
      <c r="AS20" s="125">
        <v>1</v>
      </c>
      <c r="AT20" s="125">
        <v>4</v>
      </c>
      <c r="AU20" s="126">
        <v>1</v>
      </c>
      <c r="AV20" s="153">
        <f>SUM(AE20:AU20)</f>
        <v>17.5</v>
      </c>
      <c r="AW20" s="54">
        <f>AV20+AD20+T20</f>
        <v>42</v>
      </c>
      <c r="AX20" s="41">
        <v>7</v>
      </c>
      <c r="AY20" s="24">
        <v>5</v>
      </c>
      <c r="AZ20" s="42">
        <v>5.5</v>
      </c>
      <c r="BA20" s="59">
        <f>SUM(AX20:AZ20)</f>
        <v>17.5</v>
      </c>
      <c r="BB20" s="64">
        <v>23</v>
      </c>
      <c r="BC20" s="67">
        <f>BB20+BA20+AW20</f>
        <v>82.5</v>
      </c>
      <c r="BD20" s="71">
        <f>RANK(BC20,$BC$11:$BC$68,0)</f>
        <v>10</v>
      </c>
      <c r="BE20" s="4"/>
      <c r="BF20" s="4"/>
      <c r="BG20" s="87">
        <f t="shared" si="6"/>
        <v>10</v>
      </c>
      <c r="BH20" s="83">
        <f t="shared" si="7"/>
        <v>4</v>
      </c>
      <c r="BI20" s="88">
        <f t="shared" si="8"/>
        <v>10</v>
      </c>
    </row>
    <row r="21" spans="1:61" ht="16.149999999999999" customHeight="1" x14ac:dyDescent="0.2">
      <c r="A21" s="1"/>
      <c r="B21" s="117" t="s">
        <v>63</v>
      </c>
      <c r="C21" s="117" t="s">
        <v>124</v>
      </c>
      <c r="D21" s="116" t="s">
        <v>26</v>
      </c>
      <c r="E21" s="35">
        <v>18</v>
      </c>
      <c r="F21" s="124">
        <v>1</v>
      </c>
      <c r="G21" s="125">
        <v>1</v>
      </c>
      <c r="H21" s="125">
        <v>1</v>
      </c>
      <c r="I21" s="125">
        <v>1.5</v>
      </c>
      <c r="J21" s="125">
        <v>0.5</v>
      </c>
      <c r="K21" s="125">
        <v>1</v>
      </c>
      <c r="L21" s="125">
        <v>1</v>
      </c>
      <c r="M21" s="125">
        <v>1.5</v>
      </c>
      <c r="N21" s="125">
        <v>2</v>
      </c>
      <c r="O21" s="125">
        <v>1</v>
      </c>
      <c r="P21" s="125">
        <v>0.5</v>
      </c>
      <c r="Q21" s="125">
        <v>1</v>
      </c>
      <c r="R21" s="126">
        <v>0.5</v>
      </c>
      <c r="S21" s="126">
        <v>0</v>
      </c>
      <c r="T21" s="31">
        <f>SUM(F21:S21)</f>
        <v>13.5</v>
      </c>
      <c r="U21" s="145">
        <v>4.5</v>
      </c>
      <c r="V21" s="133">
        <v>1</v>
      </c>
      <c r="W21" s="133">
        <v>2</v>
      </c>
      <c r="X21" s="133">
        <v>1</v>
      </c>
      <c r="Y21" s="133">
        <v>2</v>
      </c>
      <c r="Z21" s="135">
        <v>2</v>
      </c>
      <c r="AA21" s="135">
        <v>0.5</v>
      </c>
      <c r="AB21" s="135">
        <v>1</v>
      </c>
      <c r="AC21" s="136">
        <v>0</v>
      </c>
      <c r="AD21" s="142">
        <f>SUM(U21:AC21)</f>
        <v>14</v>
      </c>
      <c r="AE21" s="124">
        <v>0.5</v>
      </c>
      <c r="AF21" s="125">
        <v>1</v>
      </c>
      <c r="AG21" s="125">
        <v>1</v>
      </c>
      <c r="AH21" s="125">
        <v>1</v>
      </c>
      <c r="AI21" s="125">
        <v>1</v>
      </c>
      <c r="AJ21" s="125">
        <v>1</v>
      </c>
      <c r="AK21" s="125">
        <v>0</v>
      </c>
      <c r="AL21" s="125">
        <v>1.5</v>
      </c>
      <c r="AM21" s="125">
        <v>0.5</v>
      </c>
      <c r="AN21" s="125">
        <v>1</v>
      </c>
      <c r="AO21" s="125">
        <v>0.5</v>
      </c>
      <c r="AP21" s="125">
        <v>0.5</v>
      </c>
      <c r="AQ21" s="125">
        <v>1</v>
      </c>
      <c r="AR21" s="125">
        <v>0.5</v>
      </c>
      <c r="AS21" s="125">
        <v>1</v>
      </c>
      <c r="AT21" s="125">
        <v>3</v>
      </c>
      <c r="AU21" s="126">
        <v>0.5</v>
      </c>
      <c r="AV21" s="153">
        <f>SUM(AE21:AU21)</f>
        <v>15.5</v>
      </c>
      <c r="AW21" s="54">
        <f>AV21+AD21+T21</f>
        <v>43</v>
      </c>
      <c r="AX21" s="41">
        <v>6.5</v>
      </c>
      <c r="AY21" s="24">
        <v>5</v>
      </c>
      <c r="AZ21" s="42">
        <v>5</v>
      </c>
      <c r="BA21" s="59">
        <f>SUM(AX21:AZ21)</f>
        <v>16.5</v>
      </c>
      <c r="BB21" s="64">
        <v>22.5</v>
      </c>
      <c r="BC21" s="67">
        <f>BB21+BA21+AW21</f>
        <v>82</v>
      </c>
      <c r="BD21" s="71">
        <f>RANK(BC21,$BC$11:$BC$68,0)</f>
        <v>11</v>
      </c>
      <c r="BE21" s="4"/>
      <c r="BF21" s="4"/>
      <c r="BG21" s="87">
        <f t="shared" si="6"/>
        <v>8</v>
      </c>
      <c r="BH21" s="83">
        <f t="shared" si="7"/>
        <v>6</v>
      </c>
      <c r="BI21" s="88">
        <f t="shared" si="8"/>
        <v>12</v>
      </c>
    </row>
    <row r="22" spans="1:61" ht="16.149999999999999" customHeight="1" x14ac:dyDescent="0.2">
      <c r="B22" s="115" t="s">
        <v>63</v>
      </c>
      <c r="C22" s="115" t="s">
        <v>94</v>
      </c>
      <c r="D22" s="115" t="s">
        <v>20</v>
      </c>
      <c r="E22" s="35">
        <v>3</v>
      </c>
      <c r="F22" s="124">
        <v>1</v>
      </c>
      <c r="G22" s="125">
        <v>1</v>
      </c>
      <c r="H22" s="125">
        <v>1</v>
      </c>
      <c r="I22" s="125">
        <v>1.5</v>
      </c>
      <c r="J22" s="125">
        <v>0.5</v>
      </c>
      <c r="K22" s="125">
        <v>0.5</v>
      </c>
      <c r="L22" s="125">
        <v>0</v>
      </c>
      <c r="M22" s="125">
        <v>1.5</v>
      </c>
      <c r="N22" s="125">
        <v>3</v>
      </c>
      <c r="O22" s="125">
        <v>1</v>
      </c>
      <c r="P22" s="125">
        <v>0</v>
      </c>
      <c r="Q22" s="125">
        <v>0.5</v>
      </c>
      <c r="R22" s="126">
        <v>0</v>
      </c>
      <c r="S22" s="126">
        <v>0</v>
      </c>
      <c r="T22" s="31">
        <f>SUM(F22:S22)</f>
        <v>11.5</v>
      </c>
      <c r="U22" s="145">
        <v>4.5</v>
      </c>
      <c r="V22" s="133">
        <v>2</v>
      </c>
      <c r="W22" s="133">
        <v>2</v>
      </c>
      <c r="X22" s="133">
        <v>0</v>
      </c>
      <c r="Y22" s="133">
        <v>2</v>
      </c>
      <c r="Z22" s="135">
        <v>0</v>
      </c>
      <c r="AA22" s="135">
        <v>0.5</v>
      </c>
      <c r="AB22" s="135">
        <v>0</v>
      </c>
      <c r="AC22" s="136">
        <v>0.5</v>
      </c>
      <c r="AD22" s="142">
        <f>SUM(U22:AC22)</f>
        <v>11.5</v>
      </c>
      <c r="AE22" s="124">
        <v>1</v>
      </c>
      <c r="AF22" s="125">
        <v>1</v>
      </c>
      <c r="AG22" s="125">
        <v>1</v>
      </c>
      <c r="AH22" s="125">
        <v>1</v>
      </c>
      <c r="AI22" s="125">
        <v>0</v>
      </c>
      <c r="AJ22" s="125">
        <v>0.5</v>
      </c>
      <c r="AK22" s="125">
        <v>0</v>
      </c>
      <c r="AL22" s="125">
        <v>1</v>
      </c>
      <c r="AM22" s="125">
        <v>1.5</v>
      </c>
      <c r="AN22" s="125">
        <v>0</v>
      </c>
      <c r="AO22" s="125">
        <v>0.5</v>
      </c>
      <c r="AP22" s="125">
        <v>0.5</v>
      </c>
      <c r="AQ22" s="125">
        <v>1</v>
      </c>
      <c r="AR22" s="125">
        <v>0.5</v>
      </c>
      <c r="AS22" s="125">
        <v>0</v>
      </c>
      <c r="AT22" s="125">
        <v>3</v>
      </c>
      <c r="AU22" s="126">
        <v>1</v>
      </c>
      <c r="AV22" s="153">
        <f>SUM(AE22:AU22)</f>
        <v>13.5</v>
      </c>
      <c r="AW22" s="54">
        <f>AV22+AD22+T22</f>
        <v>36.5</v>
      </c>
      <c r="AX22" s="41">
        <v>6.5</v>
      </c>
      <c r="AY22" s="24">
        <v>8</v>
      </c>
      <c r="AZ22" s="42">
        <v>6</v>
      </c>
      <c r="BA22" s="59">
        <f>SUM(AX22:AZ22)</f>
        <v>20.5</v>
      </c>
      <c r="BB22" s="64">
        <v>20</v>
      </c>
      <c r="BC22" s="67">
        <f>BB22+BA22+AW22</f>
        <v>77</v>
      </c>
      <c r="BD22" s="71">
        <f>RANK(BC22,$BC$11:$BC$68,0)</f>
        <v>12</v>
      </c>
      <c r="BE22" s="4"/>
      <c r="BF22" s="4"/>
      <c r="BG22" s="87">
        <f t="shared" si="6"/>
        <v>17</v>
      </c>
      <c r="BH22" s="83">
        <f t="shared" si="7"/>
        <v>8</v>
      </c>
      <c r="BI22" s="88">
        <f t="shared" si="8"/>
        <v>3</v>
      </c>
    </row>
    <row r="23" spans="1:61" ht="16.149999999999999" customHeight="1" x14ac:dyDescent="0.2">
      <c r="B23" s="115" t="s">
        <v>82</v>
      </c>
      <c r="C23" s="115" t="s">
        <v>97</v>
      </c>
      <c r="D23" s="116" t="s">
        <v>22</v>
      </c>
      <c r="E23" s="35">
        <v>7</v>
      </c>
      <c r="F23" s="124">
        <v>1</v>
      </c>
      <c r="G23" s="125">
        <v>1</v>
      </c>
      <c r="H23" s="125">
        <v>0.5</v>
      </c>
      <c r="I23" s="125">
        <v>0.5</v>
      </c>
      <c r="J23" s="125">
        <v>0.5</v>
      </c>
      <c r="K23" s="125">
        <v>0.5</v>
      </c>
      <c r="L23" s="125">
        <v>2</v>
      </c>
      <c r="M23" s="125">
        <v>3</v>
      </c>
      <c r="N23" s="125">
        <v>2</v>
      </c>
      <c r="O23" s="125">
        <v>2</v>
      </c>
      <c r="P23" s="125">
        <v>0</v>
      </c>
      <c r="Q23" s="125">
        <v>1</v>
      </c>
      <c r="R23" s="126">
        <v>0.5</v>
      </c>
      <c r="S23" s="126">
        <v>1</v>
      </c>
      <c r="T23" s="31">
        <f>SUM(F23:S23)</f>
        <v>15.5</v>
      </c>
      <c r="U23" s="145">
        <v>5</v>
      </c>
      <c r="V23" s="133">
        <v>2</v>
      </c>
      <c r="W23" s="133">
        <v>2</v>
      </c>
      <c r="X23" s="133">
        <v>1</v>
      </c>
      <c r="Y23" s="133">
        <v>1.5</v>
      </c>
      <c r="Z23" s="135">
        <v>0</v>
      </c>
      <c r="AA23" s="135">
        <v>0.5</v>
      </c>
      <c r="AB23" s="135">
        <v>0.5</v>
      </c>
      <c r="AC23" s="136">
        <v>0.5</v>
      </c>
      <c r="AD23" s="142">
        <f>SUM(U23:AC23)</f>
        <v>13</v>
      </c>
      <c r="AE23" s="124">
        <v>0.5</v>
      </c>
      <c r="AF23" s="125">
        <v>1</v>
      </c>
      <c r="AG23" s="125">
        <v>1</v>
      </c>
      <c r="AH23" s="125">
        <v>0</v>
      </c>
      <c r="AI23" s="125">
        <v>0</v>
      </c>
      <c r="AJ23" s="125">
        <v>1</v>
      </c>
      <c r="AK23" s="125">
        <v>1</v>
      </c>
      <c r="AL23" s="125">
        <v>1.5</v>
      </c>
      <c r="AM23" s="125">
        <v>0.5</v>
      </c>
      <c r="AN23" s="125">
        <v>1</v>
      </c>
      <c r="AO23" s="125">
        <v>0.5</v>
      </c>
      <c r="AP23" s="125">
        <v>0</v>
      </c>
      <c r="AQ23" s="125">
        <v>0</v>
      </c>
      <c r="AR23" s="125">
        <v>1</v>
      </c>
      <c r="AS23" s="125">
        <v>0</v>
      </c>
      <c r="AT23" s="125">
        <v>4</v>
      </c>
      <c r="AU23" s="126">
        <v>0.5</v>
      </c>
      <c r="AV23" s="153">
        <f>SUM(AE23:AU23)</f>
        <v>13.5</v>
      </c>
      <c r="AW23" s="54">
        <f>AV23+AD23+T23</f>
        <v>42</v>
      </c>
      <c r="AX23" s="41">
        <v>7</v>
      </c>
      <c r="AY23" s="24">
        <v>3.5</v>
      </c>
      <c r="AZ23" s="42">
        <v>6</v>
      </c>
      <c r="BA23" s="59">
        <f>SUM(AX23:AZ23)</f>
        <v>16.5</v>
      </c>
      <c r="BB23" s="64">
        <v>18</v>
      </c>
      <c r="BC23" s="67">
        <f>BB23+BA23+AW23</f>
        <v>76.5</v>
      </c>
      <c r="BD23" s="71">
        <f>RANK(BC23,$BC$11:$BC$68,0)</f>
        <v>13</v>
      </c>
      <c r="BE23" s="4"/>
      <c r="BF23" s="4"/>
      <c r="BG23" s="87">
        <f t="shared" si="6"/>
        <v>10</v>
      </c>
      <c r="BH23" s="83">
        <f t="shared" si="7"/>
        <v>15</v>
      </c>
      <c r="BI23" s="88">
        <f t="shared" si="8"/>
        <v>3</v>
      </c>
    </row>
    <row r="24" spans="1:61" ht="16.149999999999999" customHeight="1" x14ac:dyDescent="0.2">
      <c r="B24" s="115" t="s">
        <v>36</v>
      </c>
      <c r="C24" s="115" t="s">
        <v>92</v>
      </c>
      <c r="D24" s="114" t="s">
        <v>19</v>
      </c>
      <c r="E24" s="35">
        <v>1</v>
      </c>
      <c r="F24" s="124">
        <v>1</v>
      </c>
      <c r="G24" s="125">
        <v>0.5</v>
      </c>
      <c r="H24" s="125">
        <v>0.5</v>
      </c>
      <c r="I24" s="125">
        <v>1</v>
      </c>
      <c r="J24" s="125">
        <v>0.5</v>
      </c>
      <c r="K24" s="125">
        <v>0.5</v>
      </c>
      <c r="L24" s="125">
        <v>1</v>
      </c>
      <c r="M24" s="125">
        <v>1.5</v>
      </c>
      <c r="N24" s="125">
        <v>1</v>
      </c>
      <c r="O24" s="125">
        <v>0</v>
      </c>
      <c r="P24" s="125">
        <v>0</v>
      </c>
      <c r="Q24" s="125">
        <v>0.5</v>
      </c>
      <c r="R24" s="126">
        <v>0</v>
      </c>
      <c r="S24" s="126">
        <v>0</v>
      </c>
      <c r="T24" s="31">
        <f>SUM(F24:S24)</f>
        <v>8</v>
      </c>
      <c r="U24" s="145">
        <v>7.5</v>
      </c>
      <c r="V24" s="133">
        <v>0.5</v>
      </c>
      <c r="W24" s="133">
        <v>2</v>
      </c>
      <c r="X24" s="133">
        <v>1</v>
      </c>
      <c r="Y24" s="133">
        <v>1.5</v>
      </c>
      <c r="Z24" s="135">
        <v>2</v>
      </c>
      <c r="AA24" s="135">
        <v>0.5</v>
      </c>
      <c r="AB24" s="135">
        <v>0.5</v>
      </c>
      <c r="AC24" s="136">
        <v>0</v>
      </c>
      <c r="AD24" s="142">
        <f>SUM(U24:AC24)</f>
        <v>15.5</v>
      </c>
      <c r="AE24" s="124">
        <v>1</v>
      </c>
      <c r="AF24" s="125">
        <v>1</v>
      </c>
      <c r="AG24" s="125">
        <v>0</v>
      </c>
      <c r="AH24" s="125">
        <v>1</v>
      </c>
      <c r="AI24" s="125">
        <v>0</v>
      </c>
      <c r="AJ24" s="125">
        <v>1</v>
      </c>
      <c r="AK24" s="125">
        <v>1</v>
      </c>
      <c r="AL24" s="125">
        <v>1.5</v>
      </c>
      <c r="AM24" s="125">
        <v>1.5</v>
      </c>
      <c r="AN24" s="125">
        <v>1</v>
      </c>
      <c r="AO24" s="125">
        <v>0.5</v>
      </c>
      <c r="AP24" s="125">
        <v>0.5</v>
      </c>
      <c r="AQ24" s="125">
        <v>1</v>
      </c>
      <c r="AR24" s="125">
        <v>1</v>
      </c>
      <c r="AS24" s="125">
        <v>1</v>
      </c>
      <c r="AT24" s="125">
        <v>3</v>
      </c>
      <c r="AU24" s="126">
        <v>0.5</v>
      </c>
      <c r="AV24" s="153">
        <f>SUM(AE24:AU24)</f>
        <v>16.5</v>
      </c>
      <c r="AW24" s="54">
        <f>AV24+AD24+T24</f>
        <v>40</v>
      </c>
      <c r="AX24" s="41">
        <v>9</v>
      </c>
      <c r="AY24" s="24">
        <v>6.5</v>
      </c>
      <c r="AZ24" s="42">
        <v>6</v>
      </c>
      <c r="BA24" s="59">
        <f>SUM(AX24:AZ24)</f>
        <v>21.5</v>
      </c>
      <c r="BB24" s="64">
        <v>13.5</v>
      </c>
      <c r="BC24" s="67">
        <f>BB24+BA24+AW24</f>
        <v>75</v>
      </c>
      <c r="BD24" s="71">
        <f>RANK(BC24,$BC$11:$BC$68,0)</f>
        <v>14</v>
      </c>
      <c r="BE24" s="4"/>
      <c r="BF24" s="4"/>
      <c r="BG24" s="87">
        <f t="shared" si="6"/>
        <v>13</v>
      </c>
      <c r="BH24" s="83">
        <f t="shared" si="7"/>
        <v>28</v>
      </c>
      <c r="BI24" s="88">
        <f t="shared" si="8"/>
        <v>3</v>
      </c>
    </row>
    <row r="25" spans="1:61" ht="16.149999999999999" customHeight="1" x14ac:dyDescent="0.2">
      <c r="B25" s="114" t="s">
        <v>62</v>
      </c>
      <c r="C25" s="114" t="s">
        <v>106</v>
      </c>
      <c r="D25" s="120" t="s">
        <v>81</v>
      </c>
      <c r="E25" s="35">
        <v>40</v>
      </c>
      <c r="F25" s="125">
        <v>1</v>
      </c>
      <c r="G25" s="125">
        <v>0</v>
      </c>
      <c r="H25" s="125">
        <v>0</v>
      </c>
      <c r="I25" s="126">
        <v>1.5</v>
      </c>
      <c r="J25" s="126">
        <v>0.5</v>
      </c>
      <c r="K25" s="125">
        <v>0.5</v>
      </c>
      <c r="L25" s="125">
        <v>1</v>
      </c>
      <c r="M25" s="125">
        <v>1</v>
      </c>
      <c r="N25" s="125">
        <v>2</v>
      </c>
      <c r="O25" s="125">
        <v>1.5</v>
      </c>
      <c r="P25" s="125">
        <v>0</v>
      </c>
      <c r="Q25" s="125">
        <v>1</v>
      </c>
      <c r="R25" s="126">
        <v>0.5</v>
      </c>
      <c r="S25" s="126">
        <v>0</v>
      </c>
      <c r="T25" s="31">
        <f>SUM(F25:S25)</f>
        <v>10.5</v>
      </c>
      <c r="U25" s="145">
        <v>7</v>
      </c>
      <c r="V25" s="133">
        <v>2</v>
      </c>
      <c r="W25" s="133">
        <v>1</v>
      </c>
      <c r="X25" s="133">
        <v>1</v>
      </c>
      <c r="Y25" s="133">
        <v>2</v>
      </c>
      <c r="Z25" s="135">
        <v>0</v>
      </c>
      <c r="AA25" s="135">
        <v>0</v>
      </c>
      <c r="AB25" s="135">
        <v>0.5</v>
      </c>
      <c r="AC25" s="136">
        <v>0</v>
      </c>
      <c r="AD25" s="142">
        <f>SUM(U25:AC25)</f>
        <v>13.5</v>
      </c>
      <c r="AE25" s="124">
        <v>1</v>
      </c>
      <c r="AF25" s="125">
        <v>1</v>
      </c>
      <c r="AG25" s="125">
        <v>1</v>
      </c>
      <c r="AH25" s="125">
        <v>1</v>
      </c>
      <c r="AI25" s="125">
        <v>0</v>
      </c>
      <c r="AJ25" s="125">
        <v>1</v>
      </c>
      <c r="AK25" s="125">
        <v>0</v>
      </c>
      <c r="AL25" s="125">
        <v>1.5</v>
      </c>
      <c r="AM25" s="125">
        <v>1.5</v>
      </c>
      <c r="AN25" s="125">
        <v>1</v>
      </c>
      <c r="AO25" s="125">
        <v>0.5</v>
      </c>
      <c r="AP25" s="125">
        <v>0</v>
      </c>
      <c r="AQ25" s="125">
        <v>1</v>
      </c>
      <c r="AR25" s="125">
        <v>1</v>
      </c>
      <c r="AS25" s="125">
        <v>1</v>
      </c>
      <c r="AT25" s="125">
        <v>1</v>
      </c>
      <c r="AU25" s="126">
        <v>0</v>
      </c>
      <c r="AV25" s="153">
        <f>SUM(AE25:AU25)</f>
        <v>13.5</v>
      </c>
      <c r="AW25" s="54">
        <f>AV25+AD25+T25</f>
        <v>37.5</v>
      </c>
      <c r="AX25" s="41">
        <v>7.5</v>
      </c>
      <c r="AY25" s="24">
        <v>5</v>
      </c>
      <c r="AZ25" s="42">
        <v>4</v>
      </c>
      <c r="BA25" s="59">
        <f>SUM(AX25:AZ25)</f>
        <v>16.5</v>
      </c>
      <c r="BB25" s="64">
        <v>18</v>
      </c>
      <c r="BC25" s="67">
        <f>BB25+BA25+AW25</f>
        <v>72</v>
      </c>
      <c r="BD25" s="71">
        <f>RANK(BC25,$BC$11:$BC$68,0)</f>
        <v>15</v>
      </c>
      <c r="BE25" s="4"/>
      <c r="BF25" s="4"/>
      <c r="BG25" s="87">
        <f t="shared" si="6"/>
        <v>16</v>
      </c>
      <c r="BH25" s="83">
        <f t="shared" si="7"/>
        <v>15</v>
      </c>
      <c r="BI25" s="88">
        <f t="shared" si="8"/>
        <v>18</v>
      </c>
    </row>
    <row r="26" spans="1:61" ht="16.149999999999999" customHeight="1" x14ac:dyDescent="0.2">
      <c r="B26" s="155" t="s">
        <v>65</v>
      </c>
      <c r="C26" s="155" t="s">
        <v>129</v>
      </c>
      <c r="D26" s="116" t="s">
        <v>66</v>
      </c>
      <c r="E26" s="35">
        <v>13</v>
      </c>
      <c r="F26" s="124">
        <v>1</v>
      </c>
      <c r="G26" s="125">
        <v>0</v>
      </c>
      <c r="H26" s="125">
        <v>0</v>
      </c>
      <c r="I26" s="125">
        <v>1</v>
      </c>
      <c r="J26" s="125">
        <v>0.5</v>
      </c>
      <c r="K26" s="125">
        <v>1</v>
      </c>
      <c r="L26" s="125">
        <v>0</v>
      </c>
      <c r="M26" s="125">
        <v>0</v>
      </c>
      <c r="N26" s="125">
        <v>2</v>
      </c>
      <c r="O26" s="125">
        <v>2.5</v>
      </c>
      <c r="P26" s="125">
        <v>0.5</v>
      </c>
      <c r="Q26" s="125">
        <v>1</v>
      </c>
      <c r="R26" s="126">
        <v>0</v>
      </c>
      <c r="S26" s="126">
        <v>0.5</v>
      </c>
      <c r="T26" s="31">
        <f>SUM(F26:S26)</f>
        <v>10</v>
      </c>
      <c r="U26" s="145">
        <v>6.5</v>
      </c>
      <c r="V26" s="133">
        <v>1</v>
      </c>
      <c r="W26" s="133">
        <v>1</v>
      </c>
      <c r="X26" s="133">
        <v>1</v>
      </c>
      <c r="Y26" s="133">
        <v>1</v>
      </c>
      <c r="Z26" s="135">
        <v>0</v>
      </c>
      <c r="AA26" s="135">
        <v>0.5</v>
      </c>
      <c r="AB26" s="135">
        <v>0</v>
      </c>
      <c r="AC26" s="136">
        <v>0</v>
      </c>
      <c r="AD26" s="142">
        <f>SUM(U26:AC26)</f>
        <v>11</v>
      </c>
      <c r="AE26" s="124">
        <v>0.5</v>
      </c>
      <c r="AF26" s="125">
        <v>0</v>
      </c>
      <c r="AG26" s="125">
        <v>1</v>
      </c>
      <c r="AH26" s="125">
        <v>1</v>
      </c>
      <c r="AI26" s="125">
        <v>0</v>
      </c>
      <c r="AJ26" s="125">
        <v>0.5</v>
      </c>
      <c r="AK26" s="125">
        <v>0</v>
      </c>
      <c r="AL26" s="125">
        <v>1.5</v>
      </c>
      <c r="AM26" s="125">
        <v>0</v>
      </c>
      <c r="AN26" s="125">
        <v>0</v>
      </c>
      <c r="AO26" s="125">
        <v>0</v>
      </c>
      <c r="AP26" s="125">
        <v>0</v>
      </c>
      <c r="AQ26" s="125">
        <v>1</v>
      </c>
      <c r="AR26" s="125">
        <v>0.5</v>
      </c>
      <c r="AS26" s="125">
        <v>0</v>
      </c>
      <c r="AT26" s="125">
        <v>4</v>
      </c>
      <c r="AU26" s="126">
        <v>1</v>
      </c>
      <c r="AV26" s="153">
        <f>SUM(AE26:AU26)</f>
        <v>11</v>
      </c>
      <c r="AW26" s="54">
        <f>AV26+AD26+T26</f>
        <v>32</v>
      </c>
      <c r="AX26" s="41">
        <v>10.5</v>
      </c>
      <c r="AY26" s="24">
        <v>6</v>
      </c>
      <c r="AZ26" s="42">
        <v>4</v>
      </c>
      <c r="BA26" s="59">
        <f>SUM(AX26:AZ26)</f>
        <v>20.5</v>
      </c>
      <c r="BB26" s="64">
        <v>19</v>
      </c>
      <c r="BC26" s="67">
        <f>BB26+BA26+AW26</f>
        <v>71.5</v>
      </c>
      <c r="BD26" s="71">
        <f>RANK(BC26,$BC$11:$BC$68,0)</f>
        <v>16</v>
      </c>
      <c r="BE26" s="4"/>
      <c r="BF26" s="4"/>
      <c r="BG26" s="87">
        <f t="shared" si="6"/>
        <v>30</v>
      </c>
      <c r="BH26" s="83">
        <f t="shared" si="7"/>
        <v>10</v>
      </c>
      <c r="BI26" s="88">
        <f t="shared" si="8"/>
        <v>18</v>
      </c>
    </row>
    <row r="27" spans="1:61" ht="16.149999999999999" customHeight="1" x14ac:dyDescent="0.2">
      <c r="B27" s="119" t="s">
        <v>85</v>
      </c>
      <c r="C27" s="119" t="s">
        <v>102</v>
      </c>
      <c r="D27" s="116" t="s">
        <v>23</v>
      </c>
      <c r="E27" s="35">
        <v>12</v>
      </c>
      <c r="F27" s="124">
        <v>1</v>
      </c>
      <c r="G27" s="125">
        <v>1</v>
      </c>
      <c r="H27" s="125">
        <v>0.5</v>
      </c>
      <c r="I27" s="125">
        <v>0</v>
      </c>
      <c r="J27" s="125">
        <v>0</v>
      </c>
      <c r="K27" s="125">
        <v>1</v>
      </c>
      <c r="L27" s="125">
        <v>2</v>
      </c>
      <c r="M27" s="125">
        <v>0.5</v>
      </c>
      <c r="N27" s="125">
        <v>2.5</v>
      </c>
      <c r="O27" s="125">
        <v>1</v>
      </c>
      <c r="P27" s="125">
        <v>0</v>
      </c>
      <c r="Q27" s="125">
        <v>0.5</v>
      </c>
      <c r="R27" s="126">
        <v>0</v>
      </c>
      <c r="S27" s="126">
        <v>0</v>
      </c>
      <c r="T27" s="31">
        <f>SUM(F27:S27)</f>
        <v>10</v>
      </c>
      <c r="U27" s="145">
        <v>6</v>
      </c>
      <c r="V27" s="133">
        <v>1.5</v>
      </c>
      <c r="W27" s="133">
        <v>2</v>
      </c>
      <c r="X27" s="133">
        <v>1</v>
      </c>
      <c r="Y27" s="133">
        <v>1.5</v>
      </c>
      <c r="Z27" s="135">
        <v>1</v>
      </c>
      <c r="AA27" s="135">
        <v>0</v>
      </c>
      <c r="AB27" s="135">
        <v>1</v>
      </c>
      <c r="AC27" s="136">
        <v>0</v>
      </c>
      <c r="AD27" s="142">
        <f>SUM(U27:AC27)</f>
        <v>14</v>
      </c>
      <c r="AE27" s="124">
        <v>0.5</v>
      </c>
      <c r="AF27" s="125">
        <v>0</v>
      </c>
      <c r="AG27" s="125">
        <v>0</v>
      </c>
      <c r="AH27" s="125">
        <v>1</v>
      </c>
      <c r="AI27" s="125">
        <v>0</v>
      </c>
      <c r="AJ27" s="125">
        <v>0.5</v>
      </c>
      <c r="AK27" s="125">
        <v>0</v>
      </c>
      <c r="AL27" s="125">
        <v>0</v>
      </c>
      <c r="AM27" s="125">
        <v>0.5</v>
      </c>
      <c r="AN27" s="125">
        <v>0</v>
      </c>
      <c r="AO27" s="125">
        <v>0</v>
      </c>
      <c r="AP27" s="125">
        <v>0</v>
      </c>
      <c r="AQ27" s="125">
        <v>1</v>
      </c>
      <c r="AR27" s="125">
        <v>0</v>
      </c>
      <c r="AS27" s="125">
        <v>1</v>
      </c>
      <c r="AT27" s="125">
        <v>3</v>
      </c>
      <c r="AU27" s="126">
        <v>1</v>
      </c>
      <c r="AV27" s="153">
        <f>SUM(AE27:AU27)</f>
        <v>8.5</v>
      </c>
      <c r="AW27" s="54">
        <f>AV27+AD27+T27</f>
        <v>32.5</v>
      </c>
      <c r="AX27" s="41">
        <v>9</v>
      </c>
      <c r="AY27" s="24">
        <v>7</v>
      </c>
      <c r="AZ27" s="42">
        <v>3</v>
      </c>
      <c r="BA27" s="59">
        <f>SUM(AX27:AZ27)</f>
        <v>19</v>
      </c>
      <c r="BB27" s="64">
        <v>19</v>
      </c>
      <c r="BC27" s="67">
        <f>BB27+BA27+AW27</f>
        <v>70.5</v>
      </c>
      <c r="BD27" s="71">
        <f>RANK(BC27,$BC$11:$BC$68,0)</f>
        <v>17</v>
      </c>
      <c r="BE27" s="4"/>
      <c r="BF27" s="4"/>
      <c r="BG27" s="87">
        <f t="shared" si="6"/>
        <v>27</v>
      </c>
      <c r="BH27" s="83">
        <f t="shared" si="7"/>
        <v>10</v>
      </c>
      <c r="BI27" s="88">
        <f t="shared" si="8"/>
        <v>26</v>
      </c>
    </row>
    <row r="28" spans="1:61" ht="16.149999999999999" customHeight="1" x14ac:dyDescent="0.2">
      <c r="B28" s="115" t="s">
        <v>70</v>
      </c>
      <c r="C28" s="115" t="s">
        <v>118</v>
      </c>
      <c r="D28" s="156" t="s">
        <v>30</v>
      </c>
      <c r="E28" s="35">
        <v>26</v>
      </c>
      <c r="F28" s="124">
        <v>0</v>
      </c>
      <c r="G28" s="125">
        <v>1</v>
      </c>
      <c r="H28" s="125">
        <v>0.5</v>
      </c>
      <c r="I28" s="125">
        <v>1</v>
      </c>
      <c r="J28" s="125">
        <v>0.5</v>
      </c>
      <c r="K28" s="125">
        <v>1</v>
      </c>
      <c r="L28" s="125">
        <v>0</v>
      </c>
      <c r="M28" s="125">
        <v>0.5</v>
      </c>
      <c r="N28" s="125">
        <v>2.5</v>
      </c>
      <c r="O28" s="125">
        <v>1</v>
      </c>
      <c r="P28" s="125">
        <v>0</v>
      </c>
      <c r="Q28" s="125">
        <v>1</v>
      </c>
      <c r="R28" s="126">
        <v>0.5</v>
      </c>
      <c r="S28" s="126">
        <v>0</v>
      </c>
      <c r="T28" s="31">
        <f>SUM(F28:S28)</f>
        <v>9.5</v>
      </c>
      <c r="U28" s="145">
        <v>7</v>
      </c>
      <c r="V28" s="133">
        <v>2.5</v>
      </c>
      <c r="W28" s="133">
        <v>1</v>
      </c>
      <c r="X28" s="133">
        <v>1</v>
      </c>
      <c r="Y28" s="133">
        <v>1</v>
      </c>
      <c r="Z28" s="135">
        <v>0</v>
      </c>
      <c r="AA28" s="135">
        <v>0.5</v>
      </c>
      <c r="AB28" s="135">
        <v>1</v>
      </c>
      <c r="AC28" s="136">
        <v>0</v>
      </c>
      <c r="AD28" s="142">
        <f>SUM(U28:AC28)</f>
        <v>14</v>
      </c>
      <c r="AE28" s="124">
        <v>1</v>
      </c>
      <c r="AF28" s="125">
        <v>0</v>
      </c>
      <c r="AG28" s="125">
        <v>0</v>
      </c>
      <c r="AH28" s="125">
        <v>1</v>
      </c>
      <c r="AI28" s="125">
        <v>0</v>
      </c>
      <c r="AJ28" s="125">
        <v>1</v>
      </c>
      <c r="AK28" s="125">
        <v>1</v>
      </c>
      <c r="AL28" s="125">
        <v>1.5</v>
      </c>
      <c r="AM28" s="125">
        <v>0.5</v>
      </c>
      <c r="AN28" s="125">
        <v>0</v>
      </c>
      <c r="AO28" s="125">
        <v>0</v>
      </c>
      <c r="AP28" s="125">
        <v>0.5</v>
      </c>
      <c r="AQ28" s="125">
        <v>1</v>
      </c>
      <c r="AR28" s="125">
        <v>0.5</v>
      </c>
      <c r="AS28" s="125">
        <v>1</v>
      </c>
      <c r="AT28" s="125">
        <v>3</v>
      </c>
      <c r="AU28" s="126">
        <v>1</v>
      </c>
      <c r="AV28" s="153">
        <f>SUM(AE28:AU28)</f>
        <v>13</v>
      </c>
      <c r="AW28" s="54">
        <f>AV28+AD28+T28</f>
        <v>36.5</v>
      </c>
      <c r="AX28" s="41">
        <v>6</v>
      </c>
      <c r="AY28" s="24">
        <v>8.5</v>
      </c>
      <c r="AZ28" s="42">
        <v>4</v>
      </c>
      <c r="BA28" s="59">
        <f>SUM(AX28:AZ28)</f>
        <v>18.5</v>
      </c>
      <c r="BB28" s="64">
        <v>15</v>
      </c>
      <c r="BC28" s="67">
        <f>BB28+BA28+AW28</f>
        <v>70</v>
      </c>
      <c r="BD28" s="71">
        <f>RANK(BC28,$BC$11:$BC$68,0)</f>
        <v>18</v>
      </c>
      <c r="BE28" s="4"/>
      <c r="BF28" s="4"/>
      <c r="BG28" s="87">
        <f t="shared" si="6"/>
        <v>17</v>
      </c>
      <c r="BH28" s="83">
        <f t="shared" si="7"/>
        <v>21</v>
      </c>
      <c r="BI28" s="88">
        <f t="shared" si="8"/>
        <v>18</v>
      </c>
    </row>
    <row r="29" spans="1:61" ht="16.149999999999999" customHeight="1" x14ac:dyDescent="0.2">
      <c r="B29" s="115" t="s">
        <v>51</v>
      </c>
      <c r="C29" s="115" t="s">
        <v>96</v>
      </c>
      <c r="D29" s="157" t="s">
        <v>21</v>
      </c>
      <c r="E29" s="35">
        <v>6</v>
      </c>
      <c r="F29" s="124">
        <v>0.5</v>
      </c>
      <c r="G29" s="125">
        <v>1</v>
      </c>
      <c r="H29" s="125">
        <v>0.5</v>
      </c>
      <c r="I29" s="125">
        <v>0</v>
      </c>
      <c r="J29" s="125">
        <v>0.5</v>
      </c>
      <c r="K29" s="125">
        <v>1</v>
      </c>
      <c r="L29" s="125">
        <v>1</v>
      </c>
      <c r="M29" s="125">
        <v>1</v>
      </c>
      <c r="N29" s="125">
        <v>0.5</v>
      </c>
      <c r="O29" s="125">
        <v>2</v>
      </c>
      <c r="P29" s="125">
        <v>0</v>
      </c>
      <c r="Q29" s="125">
        <v>1</v>
      </c>
      <c r="R29" s="126">
        <v>0</v>
      </c>
      <c r="S29" s="126">
        <v>0</v>
      </c>
      <c r="T29" s="31">
        <f>SUM(F29:S29)</f>
        <v>9</v>
      </c>
      <c r="U29" s="145">
        <v>5</v>
      </c>
      <c r="V29" s="133">
        <v>1</v>
      </c>
      <c r="W29" s="133">
        <v>2</v>
      </c>
      <c r="X29" s="133">
        <v>1</v>
      </c>
      <c r="Y29" s="133">
        <v>1.5</v>
      </c>
      <c r="Z29" s="135">
        <v>1</v>
      </c>
      <c r="AA29" s="135">
        <v>0.5</v>
      </c>
      <c r="AB29" s="135">
        <v>1</v>
      </c>
      <c r="AC29" s="136">
        <v>0</v>
      </c>
      <c r="AD29" s="142">
        <f>SUM(U29:AC29)</f>
        <v>13</v>
      </c>
      <c r="AE29" s="124">
        <v>1</v>
      </c>
      <c r="AF29" s="125">
        <v>1</v>
      </c>
      <c r="AG29" s="125">
        <v>1</v>
      </c>
      <c r="AH29" s="125">
        <v>1</v>
      </c>
      <c r="AI29" s="125">
        <v>1</v>
      </c>
      <c r="AJ29" s="125">
        <v>1</v>
      </c>
      <c r="AK29" s="125">
        <v>1</v>
      </c>
      <c r="AL29" s="125">
        <v>1.5</v>
      </c>
      <c r="AM29" s="125">
        <v>1.5</v>
      </c>
      <c r="AN29" s="125">
        <v>0</v>
      </c>
      <c r="AO29" s="125">
        <v>0.5</v>
      </c>
      <c r="AP29" s="125">
        <v>0.5</v>
      </c>
      <c r="AQ29" s="125">
        <v>1</v>
      </c>
      <c r="AR29" s="125">
        <v>0.5</v>
      </c>
      <c r="AS29" s="125">
        <v>1</v>
      </c>
      <c r="AT29" s="125">
        <v>3</v>
      </c>
      <c r="AU29" s="126">
        <v>0.5</v>
      </c>
      <c r="AV29" s="153">
        <f>SUM(AE29:AU29)</f>
        <v>17</v>
      </c>
      <c r="AW29" s="54">
        <f>AV29+AD29+T29</f>
        <v>39</v>
      </c>
      <c r="AX29" s="41">
        <v>8</v>
      </c>
      <c r="AY29" s="24">
        <v>6.5</v>
      </c>
      <c r="AZ29" s="42">
        <v>4</v>
      </c>
      <c r="BA29" s="59">
        <f>SUM(AX29:AZ29)</f>
        <v>18.5</v>
      </c>
      <c r="BB29" s="64">
        <v>11</v>
      </c>
      <c r="BC29" s="67">
        <f>BB29+BA29+AW29</f>
        <v>68.5</v>
      </c>
      <c r="BD29" s="71">
        <f>RANK(BC29,$BC$11:$BC$68,0)</f>
        <v>19</v>
      </c>
      <c r="BE29" s="4"/>
      <c r="BF29" s="4"/>
      <c r="BG29" s="87">
        <f t="shared" si="6"/>
        <v>15</v>
      </c>
      <c r="BH29" s="83">
        <f t="shared" si="7"/>
        <v>35</v>
      </c>
      <c r="BI29" s="88">
        <f t="shared" si="8"/>
        <v>18</v>
      </c>
    </row>
    <row r="30" spans="1:61" ht="16.149999999999999" customHeight="1" x14ac:dyDescent="0.2">
      <c r="B30" s="115" t="s">
        <v>50</v>
      </c>
      <c r="C30" s="115" t="s">
        <v>115</v>
      </c>
      <c r="D30" s="114" t="s">
        <v>32</v>
      </c>
      <c r="E30" s="35">
        <v>29</v>
      </c>
      <c r="F30" s="124">
        <v>0.5</v>
      </c>
      <c r="G30" s="125">
        <v>0</v>
      </c>
      <c r="H30" s="125">
        <v>0</v>
      </c>
      <c r="I30" s="125">
        <v>1</v>
      </c>
      <c r="J30" s="125">
        <v>0</v>
      </c>
      <c r="K30" s="125">
        <v>1</v>
      </c>
      <c r="L30" s="125">
        <v>0</v>
      </c>
      <c r="M30" s="125">
        <v>3</v>
      </c>
      <c r="N30" s="125">
        <v>2</v>
      </c>
      <c r="O30" s="125">
        <v>1</v>
      </c>
      <c r="P30" s="125">
        <v>0</v>
      </c>
      <c r="Q30" s="125">
        <v>0.5</v>
      </c>
      <c r="R30" s="126">
        <v>0</v>
      </c>
      <c r="S30" s="126">
        <v>0</v>
      </c>
      <c r="T30" s="31">
        <f>SUM(F30:S30)</f>
        <v>9</v>
      </c>
      <c r="U30" s="145">
        <v>7</v>
      </c>
      <c r="V30" s="133">
        <v>0.5</v>
      </c>
      <c r="W30" s="133">
        <v>1</v>
      </c>
      <c r="X30" s="133">
        <v>1</v>
      </c>
      <c r="Y30" s="133">
        <v>1</v>
      </c>
      <c r="Z30" s="135">
        <v>1</v>
      </c>
      <c r="AA30" s="135">
        <v>0</v>
      </c>
      <c r="AB30" s="135">
        <v>1</v>
      </c>
      <c r="AC30" s="136">
        <v>0</v>
      </c>
      <c r="AD30" s="142">
        <f>SUM(U30:AC30)</f>
        <v>12.5</v>
      </c>
      <c r="AE30" s="124">
        <v>1</v>
      </c>
      <c r="AF30" s="125">
        <v>1</v>
      </c>
      <c r="AG30" s="125">
        <v>1</v>
      </c>
      <c r="AH30" s="125">
        <v>1</v>
      </c>
      <c r="AI30" s="125">
        <v>0</v>
      </c>
      <c r="AJ30" s="125">
        <v>1</v>
      </c>
      <c r="AK30" s="125">
        <v>0</v>
      </c>
      <c r="AL30" s="125">
        <v>1.5</v>
      </c>
      <c r="AM30" s="125">
        <v>0.5</v>
      </c>
      <c r="AN30" s="125">
        <v>0</v>
      </c>
      <c r="AO30" s="125">
        <v>0.5</v>
      </c>
      <c r="AP30" s="125">
        <v>0</v>
      </c>
      <c r="AQ30" s="125">
        <v>0</v>
      </c>
      <c r="AR30" s="125">
        <v>0</v>
      </c>
      <c r="AS30" s="125">
        <v>1</v>
      </c>
      <c r="AT30" s="125">
        <v>3</v>
      </c>
      <c r="AU30" s="126">
        <v>1</v>
      </c>
      <c r="AV30" s="153">
        <f>SUM(AE30:AU30)</f>
        <v>12.5</v>
      </c>
      <c r="AW30" s="54">
        <f>AV30+AD30+T30</f>
        <v>34</v>
      </c>
      <c r="AX30" s="41">
        <v>6</v>
      </c>
      <c r="AY30" s="24">
        <v>7</v>
      </c>
      <c r="AZ30" s="42">
        <v>4</v>
      </c>
      <c r="BA30" s="59">
        <f>SUM(AX30:AZ30)</f>
        <v>17</v>
      </c>
      <c r="BB30" s="64">
        <v>17.5</v>
      </c>
      <c r="BC30" s="67">
        <f>BB30+BA30+AW30</f>
        <v>68.5</v>
      </c>
      <c r="BD30" s="71">
        <v>20</v>
      </c>
      <c r="BE30" s="4"/>
      <c r="BF30" s="4"/>
      <c r="BG30" s="87">
        <f t="shared" si="6"/>
        <v>23</v>
      </c>
      <c r="BH30" s="83">
        <f t="shared" si="7"/>
        <v>18</v>
      </c>
      <c r="BI30" s="88">
        <f t="shared" si="8"/>
        <v>18</v>
      </c>
    </row>
    <row r="31" spans="1:61" ht="16.149999999999999" customHeight="1" x14ac:dyDescent="0.2">
      <c r="B31" s="115" t="s">
        <v>75</v>
      </c>
      <c r="C31" s="115" t="s">
        <v>98</v>
      </c>
      <c r="D31" s="116" t="s">
        <v>22</v>
      </c>
      <c r="E31" s="35">
        <v>8</v>
      </c>
      <c r="F31" s="124">
        <v>1</v>
      </c>
      <c r="G31" s="125">
        <v>0.5</v>
      </c>
      <c r="H31" s="125">
        <v>0.5</v>
      </c>
      <c r="I31" s="125">
        <v>1</v>
      </c>
      <c r="J31" s="125">
        <v>0.5</v>
      </c>
      <c r="K31" s="125">
        <v>1</v>
      </c>
      <c r="L31" s="125">
        <v>1.5</v>
      </c>
      <c r="M31" s="125">
        <v>0</v>
      </c>
      <c r="N31" s="125">
        <v>3</v>
      </c>
      <c r="O31" s="125">
        <v>1.5</v>
      </c>
      <c r="P31" s="125">
        <v>0</v>
      </c>
      <c r="Q31" s="125">
        <v>0.5</v>
      </c>
      <c r="R31" s="126">
        <v>0</v>
      </c>
      <c r="S31" s="126">
        <v>0</v>
      </c>
      <c r="T31" s="31">
        <f>SUM(F31:S31)</f>
        <v>11</v>
      </c>
      <c r="U31" s="145">
        <v>6</v>
      </c>
      <c r="V31" s="133">
        <v>1</v>
      </c>
      <c r="W31" s="133">
        <v>2</v>
      </c>
      <c r="X31" s="133">
        <v>1</v>
      </c>
      <c r="Y31" s="133">
        <v>1</v>
      </c>
      <c r="Z31" s="135">
        <v>0</v>
      </c>
      <c r="AA31" s="135">
        <v>0.5</v>
      </c>
      <c r="AB31" s="135">
        <v>0.5</v>
      </c>
      <c r="AC31" s="136">
        <v>0</v>
      </c>
      <c r="AD31" s="142">
        <f>SUM(U31:AC31)</f>
        <v>12</v>
      </c>
      <c r="AE31" s="124">
        <v>1</v>
      </c>
      <c r="AF31" s="125">
        <v>1</v>
      </c>
      <c r="AG31" s="125">
        <v>1</v>
      </c>
      <c r="AH31" s="125">
        <v>1</v>
      </c>
      <c r="AI31" s="125">
        <v>0</v>
      </c>
      <c r="AJ31" s="125">
        <v>1</v>
      </c>
      <c r="AK31" s="125">
        <v>0</v>
      </c>
      <c r="AL31" s="125">
        <v>0.5</v>
      </c>
      <c r="AM31" s="125">
        <v>0.5</v>
      </c>
      <c r="AN31" s="125">
        <v>0</v>
      </c>
      <c r="AO31" s="125">
        <v>0.5</v>
      </c>
      <c r="AP31" s="125">
        <v>0.5</v>
      </c>
      <c r="AQ31" s="125">
        <v>1</v>
      </c>
      <c r="AR31" s="125">
        <v>0.5</v>
      </c>
      <c r="AS31" s="125">
        <v>0</v>
      </c>
      <c r="AT31" s="125">
        <v>2</v>
      </c>
      <c r="AU31" s="126">
        <v>1</v>
      </c>
      <c r="AV31" s="153">
        <f>SUM(AE31:AU31)</f>
        <v>11.5</v>
      </c>
      <c r="AW31" s="54">
        <f>AV31+AD31+T31</f>
        <v>34.5</v>
      </c>
      <c r="AX31" s="41">
        <v>9</v>
      </c>
      <c r="AY31" s="24">
        <v>4</v>
      </c>
      <c r="AZ31" s="42">
        <v>5</v>
      </c>
      <c r="BA31" s="59">
        <f>SUM(AX31:AZ31)</f>
        <v>18</v>
      </c>
      <c r="BB31" s="64">
        <v>14.5</v>
      </c>
      <c r="BC31" s="67">
        <f>BB31+BA31+AW31</f>
        <v>67</v>
      </c>
      <c r="BD31" s="71">
        <f>RANK(BC31,$BC$11:$BC$68,0)</f>
        <v>21</v>
      </c>
      <c r="BE31" s="4"/>
      <c r="BF31" s="4"/>
      <c r="BG31" s="87">
        <f t="shared" si="6"/>
        <v>21</v>
      </c>
      <c r="BH31" s="83">
        <f t="shared" si="7"/>
        <v>23</v>
      </c>
      <c r="BI31" s="88">
        <f t="shared" si="8"/>
        <v>12</v>
      </c>
    </row>
    <row r="32" spans="1:61" ht="16.149999999999999" customHeight="1" x14ac:dyDescent="0.2">
      <c r="B32" s="114" t="s">
        <v>60</v>
      </c>
      <c r="C32" s="114" t="s">
        <v>128</v>
      </c>
      <c r="D32" s="116" t="s">
        <v>66</v>
      </c>
      <c r="E32" s="35">
        <v>14</v>
      </c>
      <c r="F32" s="124">
        <v>1</v>
      </c>
      <c r="G32" s="125">
        <v>0</v>
      </c>
      <c r="H32" s="125">
        <v>0</v>
      </c>
      <c r="I32" s="125">
        <v>1</v>
      </c>
      <c r="J32" s="125">
        <v>0.5</v>
      </c>
      <c r="K32" s="125">
        <v>1</v>
      </c>
      <c r="L32" s="125">
        <v>1.5</v>
      </c>
      <c r="M32" s="125">
        <v>1.5</v>
      </c>
      <c r="N32" s="125">
        <v>2</v>
      </c>
      <c r="O32" s="125">
        <v>1.5</v>
      </c>
      <c r="P32" s="125">
        <v>0</v>
      </c>
      <c r="Q32" s="125">
        <v>0</v>
      </c>
      <c r="R32" s="126">
        <v>0</v>
      </c>
      <c r="S32" s="126">
        <v>0</v>
      </c>
      <c r="T32" s="31">
        <f>SUM(F32:S32)</f>
        <v>10</v>
      </c>
      <c r="U32" s="145">
        <v>5</v>
      </c>
      <c r="V32" s="133">
        <v>2</v>
      </c>
      <c r="W32" s="133">
        <v>1</v>
      </c>
      <c r="X32" s="133">
        <v>1</v>
      </c>
      <c r="Y32" s="133">
        <v>1.5</v>
      </c>
      <c r="Z32" s="135">
        <v>1</v>
      </c>
      <c r="AA32" s="135">
        <v>0.5</v>
      </c>
      <c r="AB32" s="135">
        <v>0.5</v>
      </c>
      <c r="AC32" s="136">
        <v>0</v>
      </c>
      <c r="AD32" s="142">
        <f>SUM(U32:AC32)</f>
        <v>12.5</v>
      </c>
      <c r="AE32" s="124">
        <v>1</v>
      </c>
      <c r="AF32" s="125">
        <v>1</v>
      </c>
      <c r="AG32" s="125">
        <v>1</v>
      </c>
      <c r="AH32" s="125">
        <v>0</v>
      </c>
      <c r="AI32" s="125">
        <v>0</v>
      </c>
      <c r="AJ32" s="125">
        <v>1</v>
      </c>
      <c r="AK32" s="125">
        <v>0</v>
      </c>
      <c r="AL32" s="125">
        <v>0.5</v>
      </c>
      <c r="AM32" s="125">
        <v>0.5</v>
      </c>
      <c r="AN32" s="125">
        <v>0</v>
      </c>
      <c r="AO32" s="125">
        <v>0</v>
      </c>
      <c r="AP32" s="125">
        <v>0</v>
      </c>
      <c r="AQ32" s="125">
        <v>1</v>
      </c>
      <c r="AR32" s="125">
        <v>0</v>
      </c>
      <c r="AS32" s="125">
        <v>1</v>
      </c>
      <c r="AT32" s="125">
        <v>3</v>
      </c>
      <c r="AU32" s="126">
        <v>1</v>
      </c>
      <c r="AV32" s="153">
        <f>SUM(AE32:AU32)</f>
        <v>11</v>
      </c>
      <c r="AW32" s="54">
        <f>AV32+AD32+T32</f>
        <v>33.5</v>
      </c>
      <c r="AX32" s="41">
        <v>4.5</v>
      </c>
      <c r="AY32" s="24">
        <v>6</v>
      </c>
      <c r="AZ32" s="42">
        <v>2.5</v>
      </c>
      <c r="BA32" s="59">
        <f>SUM(AX32:AZ32)</f>
        <v>13</v>
      </c>
      <c r="BB32" s="64">
        <v>19.5</v>
      </c>
      <c r="BC32" s="67">
        <f>BB32+BA32+AW32</f>
        <v>66</v>
      </c>
      <c r="BD32" s="71">
        <f>RANK(BC32,$BC$11:$BC$68,0)</f>
        <v>22</v>
      </c>
      <c r="BE32" s="4"/>
      <c r="BF32" s="4"/>
      <c r="BG32" s="87">
        <f t="shared" si="6"/>
        <v>24</v>
      </c>
      <c r="BH32" s="83">
        <f t="shared" si="7"/>
        <v>9</v>
      </c>
      <c r="BI32" s="88">
        <f t="shared" si="8"/>
        <v>29</v>
      </c>
    </row>
    <row r="33" spans="2:61" ht="16.149999999999999" customHeight="1" x14ac:dyDescent="0.2">
      <c r="B33" s="115" t="s">
        <v>58</v>
      </c>
      <c r="C33" s="115" t="s">
        <v>93</v>
      </c>
      <c r="D33" s="114" t="s">
        <v>19</v>
      </c>
      <c r="E33" s="35">
        <v>2</v>
      </c>
      <c r="F33" s="124">
        <v>1</v>
      </c>
      <c r="G33" s="125">
        <v>0</v>
      </c>
      <c r="H33" s="125">
        <v>0.5</v>
      </c>
      <c r="I33" s="125">
        <v>1.5</v>
      </c>
      <c r="J33" s="125">
        <v>0.5</v>
      </c>
      <c r="K33" s="125">
        <v>1</v>
      </c>
      <c r="L33" s="125">
        <v>2</v>
      </c>
      <c r="M33" s="125">
        <v>1</v>
      </c>
      <c r="N33" s="125">
        <v>2</v>
      </c>
      <c r="O33" s="125">
        <v>1</v>
      </c>
      <c r="P33" s="125">
        <v>0</v>
      </c>
      <c r="Q33" s="125">
        <v>0</v>
      </c>
      <c r="R33" s="126">
        <v>0.5</v>
      </c>
      <c r="S33" s="126">
        <v>0</v>
      </c>
      <c r="T33" s="31">
        <f>SUM(F33:S33)</f>
        <v>11</v>
      </c>
      <c r="U33" s="145">
        <v>4</v>
      </c>
      <c r="V33" s="133">
        <v>1.5</v>
      </c>
      <c r="W33" s="133">
        <v>2</v>
      </c>
      <c r="X33" s="133">
        <v>1</v>
      </c>
      <c r="Y33" s="133">
        <v>2.5</v>
      </c>
      <c r="Z33" s="135">
        <v>2</v>
      </c>
      <c r="AA33" s="135">
        <v>0</v>
      </c>
      <c r="AB33" s="135">
        <v>1</v>
      </c>
      <c r="AC33" s="136">
        <v>0</v>
      </c>
      <c r="AD33" s="142">
        <f>SUM(U33:AC33)</f>
        <v>14</v>
      </c>
      <c r="AE33" s="124">
        <v>1</v>
      </c>
      <c r="AF33" s="125">
        <v>1</v>
      </c>
      <c r="AG33" s="125">
        <v>0</v>
      </c>
      <c r="AH33" s="125">
        <v>1</v>
      </c>
      <c r="AI33" s="125">
        <v>1</v>
      </c>
      <c r="AJ33" s="125">
        <v>1</v>
      </c>
      <c r="AK33" s="125">
        <v>0</v>
      </c>
      <c r="AL33" s="125">
        <v>1.5</v>
      </c>
      <c r="AM33" s="125">
        <v>0.5</v>
      </c>
      <c r="AN33" s="125">
        <v>0</v>
      </c>
      <c r="AO33" s="125">
        <v>0</v>
      </c>
      <c r="AP33" s="125">
        <v>0</v>
      </c>
      <c r="AQ33" s="125">
        <v>1</v>
      </c>
      <c r="AR33" s="125">
        <v>1</v>
      </c>
      <c r="AS33" s="125">
        <v>1</v>
      </c>
      <c r="AT33" s="125">
        <v>4</v>
      </c>
      <c r="AU33" s="126">
        <v>0.5</v>
      </c>
      <c r="AV33" s="153">
        <f>SUM(AE33:AU33)</f>
        <v>14.5</v>
      </c>
      <c r="AW33" s="54">
        <f>AV33+AD33+T33</f>
        <v>39.5</v>
      </c>
      <c r="AX33" s="41">
        <v>4.5</v>
      </c>
      <c r="AY33" s="24">
        <v>5.5</v>
      </c>
      <c r="AZ33" s="42">
        <v>1</v>
      </c>
      <c r="BA33" s="59">
        <f>SUM(AX33:AZ33)</f>
        <v>11</v>
      </c>
      <c r="BB33" s="64">
        <v>14.5</v>
      </c>
      <c r="BC33" s="67">
        <f>BB33+BA33+AW33</f>
        <v>65</v>
      </c>
      <c r="BD33" s="71">
        <f>RANK(BC33,$BC$11:$BC$68,0)</f>
        <v>23</v>
      </c>
      <c r="BE33" s="4"/>
      <c r="BF33" s="4"/>
      <c r="BG33" s="87">
        <f t="shared" si="6"/>
        <v>14</v>
      </c>
      <c r="BH33" s="83">
        <f t="shared" si="7"/>
        <v>23</v>
      </c>
      <c r="BI33" s="88">
        <f t="shared" si="8"/>
        <v>41</v>
      </c>
    </row>
    <row r="34" spans="2:61" ht="16.149999999999999" customHeight="1" x14ac:dyDescent="0.2">
      <c r="B34" s="113" t="s">
        <v>53</v>
      </c>
      <c r="C34" s="113" t="s">
        <v>99</v>
      </c>
      <c r="D34" s="113" t="s">
        <v>79</v>
      </c>
      <c r="E34" s="35">
        <v>9</v>
      </c>
      <c r="F34" s="124">
        <v>1</v>
      </c>
      <c r="G34" s="125">
        <v>0.5</v>
      </c>
      <c r="H34" s="125">
        <v>0.5</v>
      </c>
      <c r="I34" s="125">
        <v>0</v>
      </c>
      <c r="J34" s="125">
        <v>0</v>
      </c>
      <c r="K34" s="125">
        <v>1</v>
      </c>
      <c r="L34" s="125">
        <v>1</v>
      </c>
      <c r="M34" s="125">
        <v>0</v>
      </c>
      <c r="N34" s="125">
        <v>2</v>
      </c>
      <c r="O34" s="125">
        <v>1</v>
      </c>
      <c r="P34" s="125">
        <v>0</v>
      </c>
      <c r="Q34" s="125">
        <v>1</v>
      </c>
      <c r="R34" s="126">
        <v>0</v>
      </c>
      <c r="S34" s="126">
        <v>0</v>
      </c>
      <c r="T34" s="31">
        <f>SUM(F34:S34)</f>
        <v>8</v>
      </c>
      <c r="U34" s="145">
        <v>6</v>
      </c>
      <c r="V34" s="133">
        <v>0.5</v>
      </c>
      <c r="W34" s="133">
        <v>2</v>
      </c>
      <c r="X34" s="133">
        <v>1</v>
      </c>
      <c r="Y34" s="133">
        <v>1.5</v>
      </c>
      <c r="Z34" s="135">
        <v>1</v>
      </c>
      <c r="AA34" s="135">
        <v>0.5</v>
      </c>
      <c r="AB34" s="135">
        <v>0.5</v>
      </c>
      <c r="AC34" s="136">
        <v>0</v>
      </c>
      <c r="AD34" s="142">
        <f>SUM(U34:AC34)</f>
        <v>13</v>
      </c>
      <c r="AE34" s="124">
        <v>1</v>
      </c>
      <c r="AF34" s="125">
        <v>1</v>
      </c>
      <c r="AG34" s="125">
        <v>0</v>
      </c>
      <c r="AH34" s="125">
        <v>0</v>
      </c>
      <c r="AI34" s="125">
        <v>0</v>
      </c>
      <c r="AJ34" s="125">
        <v>1</v>
      </c>
      <c r="AK34" s="125">
        <v>0</v>
      </c>
      <c r="AL34" s="125">
        <v>1</v>
      </c>
      <c r="AM34" s="125">
        <v>0.5</v>
      </c>
      <c r="AN34" s="125">
        <v>0</v>
      </c>
      <c r="AO34" s="125">
        <v>0</v>
      </c>
      <c r="AP34" s="125">
        <v>0</v>
      </c>
      <c r="AQ34" s="125">
        <v>1</v>
      </c>
      <c r="AR34" s="125">
        <v>0.5</v>
      </c>
      <c r="AS34" s="125">
        <v>1</v>
      </c>
      <c r="AT34" s="125">
        <v>3</v>
      </c>
      <c r="AU34" s="126">
        <v>1</v>
      </c>
      <c r="AV34" s="153">
        <f>SUM(AE34:AU34)</f>
        <v>11</v>
      </c>
      <c r="AW34" s="54">
        <f>AV34+AD34+T34</f>
        <v>32</v>
      </c>
      <c r="AX34" s="41">
        <v>7.5</v>
      </c>
      <c r="AY34" s="24">
        <v>4</v>
      </c>
      <c r="AZ34" s="42">
        <v>6</v>
      </c>
      <c r="BA34" s="59">
        <f>SUM(AX34:AZ34)</f>
        <v>17.5</v>
      </c>
      <c r="BB34" s="64">
        <v>15.5</v>
      </c>
      <c r="BC34" s="67">
        <f>BB34+BA34+AW34</f>
        <v>65</v>
      </c>
      <c r="BD34" s="71">
        <v>24</v>
      </c>
      <c r="BE34" s="4"/>
      <c r="BF34" s="4"/>
      <c r="BG34" s="87">
        <f t="shared" si="6"/>
        <v>30</v>
      </c>
      <c r="BH34" s="83">
        <f t="shared" si="7"/>
        <v>20</v>
      </c>
      <c r="BI34" s="88">
        <f t="shared" si="8"/>
        <v>3</v>
      </c>
    </row>
    <row r="35" spans="2:61" ht="16.149999999999999" customHeight="1" x14ac:dyDescent="0.2">
      <c r="B35" s="115" t="s">
        <v>55</v>
      </c>
      <c r="C35" s="115" t="s">
        <v>111</v>
      </c>
      <c r="D35" s="115" t="s">
        <v>34</v>
      </c>
      <c r="E35" s="35">
        <v>35</v>
      </c>
      <c r="F35" s="124">
        <v>1</v>
      </c>
      <c r="G35" s="125">
        <v>0</v>
      </c>
      <c r="H35" s="125">
        <v>0</v>
      </c>
      <c r="I35" s="125">
        <v>1.5</v>
      </c>
      <c r="J35" s="125">
        <v>0.5</v>
      </c>
      <c r="K35" s="125">
        <v>1</v>
      </c>
      <c r="L35" s="125">
        <v>2</v>
      </c>
      <c r="M35" s="125">
        <v>1</v>
      </c>
      <c r="N35" s="125">
        <v>2</v>
      </c>
      <c r="O35" s="125">
        <v>1.5</v>
      </c>
      <c r="P35" s="125">
        <v>0.5</v>
      </c>
      <c r="Q35" s="125">
        <v>0</v>
      </c>
      <c r="R35" s="126">
        <v>0</v>
      </c>
      <c r="S35" s="126">
        <v>0</v>
      </c>
      <c r="T35" s="31">
        <f>SUM(F35:S35)</f>
        <v>11</v>
      </c>
      <c r="U35" s="145">
        <v>6</v>
      </c>
      <c r="V35" s="133">
        <v>2</v>
      </c>
      <c r="W35" s="133">
        <v>1</v>
      </c>
      <c r="X35" s="133">
        <v>1</v>
      </c>
      <c r="Y35" s="133">
        <v>0.5</v>
      </c>
      <c r="Z35" s="135">
        <v>0</v>
      </c>
      <c r="AA35" s="135">
        <v>0</v>
      </c>
      <c r="AB35" s="135">
        <v>1</v>
      </c>
      <c r="AC35" s="136">
        <v>0</v>
      </c>
      <c r="AD35" s="142">
        <f>SUM(U35:AC35)</f>
        <v>11.5</v>
      </c>
      <c r="AE35" s="124">
        <v>1</v>
      </c>
      <c r="AF35" s="125">
        <v>1</v>
      </c>
      <c r="AG35" s="125">
        <v>1</v>
      </c>
      <c r="AH35" s="125">
        <v>1</v>
      </c>
      <c r="AI35" s="125">
        <v>1</v>
      </c>
      <c r="AJ35" s="125">
        <v>1</v>
      </c>
      <c r="AK35" s="125">
        <v>0</v>
      </c>
      <c r="AL35" s="125">
        <v>0.5</v>
      </c>
      <c r="AM35" s="125">
        <v>0.5</v>
      </c>
      <c r="AN35" s="125">
        <v>0</v>
      </c>
      <c r="AO35" s="125">
        <v>0</v>
      </c>
      <c r="AP35" s="125">
        <v>0</v>
      </c>
      <c r="AQ35" s="125">
        <v>0</v>
      </c>
      <c r="AR35" s="125">
        <v>0.5</v>
      </c>
      <c r="AS35" s="125">
        <v>1</v>
      </c>
      <c r="AT35" s="125">
        <v>3</v>
      </c>
      <c r="AU35" s="126">
        <v>1</v>
      </c>
      <c r="AV35" s="153">
        <f>SUM(AE35:AU35)</f>
        <v>12.5</v>
      </c>
      <c r="AW35" s="54">
        <f>AV35+AD35+T35</f>
        <v>35</v>
      </c>
      <c r="AX35" s="41">
        <v>7</v>
      </c>
      <c r="AY35" s="24">
        <v>3.5</v>
      </c>
      <c r="AZ35" s="42">
        <v>5</v>
      </c>
      <c r="BA35" s="59">
        <f>SUM(AX35:AZ35)</f>
        <v>15.5</v>
      </c>
      <c r="BB35" s="64">
        <v>13.5</v>
      </c>
      <c r="BC35" s="67">
        <f>BB35+BA35+AW35</f>
        <v>64</v>
      </c>
      <c r="BD35" s="71">
        <f>RANK(BC35,$BC$11:$BC$68,0)</f>
        <v>25</v>
      </c>
      <c r="BE35" s="4"/>
      <c r="BF35" s="4"/>
      <c r="BG35" s="87">
        <f t="shared" si="6"/>
        <v>20</v>
      </c>
      <c r="BH35" s="83">
        <f t="shared" si="7"/>
        <v>28</v>
      </c>
      <c r="BI35" s="88">
        <f t="shared" si="8"/>
        <v>12</v>
      </c>
    </row>
    <row r="36" spans="2:61" ht="16.149999999999999" customHeight="1" x14ac:dyDescent="0.2">
      <c r="B36" s="119" t="s">
        <v>71</v>
      </c>
      <c r="C36" s="119" t="s">
        <v>121</v>
      </c>
      <c r="D36" s="115" t="s">
        <v>28</v>
      </c>
      <c r="E36" s="35">
        <v>23</v>
      </c>
      <c r="F36" s="124">
        <v>1</v>
      </c>
      <c r="G36" s="125">
        <v>0.5</v>
      </c>
      <c r="H36" s="125">
        <v>0</v>
      </c>
      <c r="I36" s="125">
        <v>0</v>
      </c>
      <c r="J36" s="125">
        <v>0.5</v>
      </c>
      <c r="K36" s="125">
        <v>1</v>
      </c>
      <c r="L36" s="125">
        <v>2</v>
      </c>
      <c r="M36" s="125">
        <v>3</v>
      </c>
      <c r="N36" s="125">
        <v>1</v>
      </c>
      <c r="O36" s="125">
        <v>0.5</v>
      </c>
      <c r="P36" s="125">
        <v>0</v>
      </c>
      <c r="Q36" s="125">
        <v>0.5</v>
      </c>
      <c r="R36" s="126">
        <v>0</v>
      </c>
      <c r="S36" s="126">
        <v>0</v>
      </c>
      <c r="T36" s="31">
        <f>SUM(F36:S36)</f>
        <v>10</v>
      </c>
      <c r="U36" s="145">
        <v>5.5</v>
      </c>
      <c r="V36" s="133">
        <v>0.5</v>
      </c>
      <c r="W36" s="133">
        <v>1</v>
      </c>
      <c r="X36" s="133">
        <v>1</v>
      </c>
      <c r="Y36" s="133">
        <v>0.5</v>
      </c>
      <c r="Z36" s="135">
        <v>0</v>
      </c>
      <c r="AA36" s="135">
        <v>0</v>
      </c>
      <c r="AB36" s="135">
        <v>0.5</v>
      </c>
      <c r="AC36" s="136">
        <v>0</v>
      </c>
      <c r="AD36" s="142">
        <f>SUM(U36:AC36)</f>
        <v>9</v>
      </c>
      <c r="AE36" s="124">
        <v>0.5</v>
      </c>
      <c r="AF36" s="125">
        <v>1</v>
      </c>
      <c r="AG36" s="125">
        <v>1</v>
      </c>
      <c r="AH36" s="125">
        <v>1</v>
      </c>
      <c r="AI36" s="125">
        <v>0</v>
      </c>
      <c r="AJ36" s="125">
        <v>1</v>
      </c>
      <c r="AK36" s="125">
        <v>0</v>
      </c>
      <c r="AL36" s="125">
        <v>0.5</v>
      </c>
      <c r="AM36" s="125">
        <v>0.5</v>
      </c>
      <c r="AN36" s="125">
        <v>0</v>
      </c>
      <c r="AO36" s="125">
        <v>0</v>
      </c>
      <c r="AP36" s="125">
        <v>0</v>
      </c>
      <c r="AQ36" s="125">
        <v>1</v>
      </c>
      <c r="AR36" s="125">
        <v>0</v>
      </c>
      <c r="AS36" s="125">
        <v>0</v>
      </c>
      <c r="AT36" s="125">
        <v>3</v>
      </c>
      <c r="AU36" s="126">
        <v>1</v>
      </c>
      <c r="AV36" s="153">
        <f>SUM(AE36:AU36)</f>
        <v>10.5</v>
      </c>
      <c r="AW36" s="54">
        <f>AV36+AD36+T36</f>
        <v>29.5</v>
      </c>
      <c r="AX36" s="41">
        <v>7</v>
      </c>
      <c r="AY36" s="24">
        <v>4.5</v>
      </c>
      <c r="AZ36" s="42">
        <v>6</v>
      </c>
      <c r="BA36" s="59">
        <f>SUM(AX36:AZ36)</f>
        <v>17.5</v>
      </c>
      <c r="BB36" s="64">
        <v>14.5</v>
      </c>
      <c r="BC36" s="67">
        <f>BB36+BA36+AW36</f>
        <v>61.5</v>
      </c>
      <c r="BD36" s="71">
        <f>RANK(BC36,$BC$11:$BC$68,0)</f>
        <v>26</v>
      </c>
      <c r="BE36" s="4"/>
      <c r="BF36" s="4"/>
      <c r="BG36" s="87">
        <f t="shared" si="6"/>
        <v>34</v>
      </c>
      <c r="BH36" s="83">
        <f t="shared" si="7"/>
        <v>23</v>
      </c>
      <c r="BI36" s="88">
        <f t="shared" si="8"/>
        <v>3</v>
      </c>
    </row>
    <row r="37" spans="2:61" ht="16.149999999999999" customHeight="1" x14ac:dyDescent="0.2">
      <c r="B37" s="118" t="s">
        <v>59</v>
      </c>
      <c r="C37" s="118" t="s">
        <v>112</v>
      </c>
      <c r="D37" s="115" t="s">
        <v>73</v>
      </c>
      <c r="E37" s="35">
        <v>34</v>
      </c>
      <c r="F37" s="124">
        <v>0.5</v>
      </c>
      <c r="G37" s="125">
        <v>0.5</v>
      </c>
      <c r="H37" s="125">
        <v>0.5</v>
      </c>
      <c r="I37" s="125">
        <v>1.5</v>
      </c>
      <c r="J37" s="125">
        <v>0</v>
      </c>
      <c r="K37" s="125">
        <v>1</v>
      </c>
      <c r="L37" s="125">
        <v>1</v>
      </c>
      <c r="M37" s="125">
        <v>1</v>
      </c>
      <c r="N37" s="125">
        <v>3</v>
      </c>
      <c r="O37" s="125">
        <v>1.5</v>
      </c>
      <c r="P37" s="125">
        <v>0</v>
      </c>
      <c r="Q37" s="125">
        <v>0</v>
      </c>
      <c r="R37" s="126">
        <v>0</v>
      </c>
      <c r="S37" s="126">
        <v>0</v>
      </c>
      <c r="T37" s="31">
        <f>SUM(F37:S37)</f>
        <v>10.5</v>
      </c>
      <c r="U37" s="145">
        <v>5.5</v>
      </c>
      <c r="V37" s="133">
        <v>1.5</v>
      </c>
      <c r="W37" s="133">
        <v>0</v>
      </c>
      <c r="X37" s="133">
        <v>1</v>
      </c>
      <c r="Y37" s="133">
        <v>0.5</v>
      </c>
      <c r="Z37" s="135">
        <v>0</v>
      </c>
      <c r="AA37" s="135">
        <v>0.5</v>
      </c>
      <c r="AB37" s="135">
        <v>0.5</v>
      </c>
      <c r="AC37" s="136">
        <v>0</v>
      </c>
      <c r="AD37" s="142">
        <f>SUM(U37:AC37)</f>
        <v>9.5</v>
      </c>
      <c r="AE37" s="124">
        <v>1</v>
      </c>
      <c r="AF37" s="125">
        <v>1</v>
      </c>
      <c r="AG37" s="125">
        <v>1</v>
      </c>
      <c r="AH37" s="125">
        <v>0</v>
      </c>
      <c r="AI37" s="125">
        <v>1</v>
      </c>
      <c r="AJ37" s="125">
        <v>0.5</v>
      </c>
      <c r="AK37" s="125">
        <v>0</v>
      </c>
      <c r="AL37" s="125">
        <v>1.5</v>
      </c>
      <c r="AM37" s="125">
        <v>0.5</v>
      </c>
      <c r="AN37" s="125">
        <v>1</v>
      </c>
      <c r="AO37" s="125">
        <v>0.5</v>
      </c>
      <c r="AP37" s="125">
        <v>0</v>
      </c>
      <c r="AQ37" s="125">
        <v>1</v>
      </c>
      <c r="AR37" s="125">
        <v>0.5</v>
      </c>
      <c r="AS37" s="125">
        <v>1</v>
      </c>
      <c r="AT37" s="125">
        <v>2</v>
      </c>
      <c r="AU37" s="126">
        <v>1</v>
      </c>
      <c r="AV37" s="153">
        <f>SUM(AE37:AU37)</f>
        <v>13.5</v>
      </c>
      <c r="AW37" s="54">
        <f>AV37+AD37+T37</f>
        <v>33.5</v>
      </c>
      <c r="AX37" s="41">
        <v>3.5</v>
      </c>
      <c r="AY37" s="24">
        <v>3</v>
      </c>
      <c r="AZ37" s="42">
        <v>2</v>
      </c>
      <c r="BA37" s="59">
        <f>SUM(AX37:AZ37)</f>
        <v>8.5</v>
      </c>
      <c r="BB37" s="64">
        <v>16.5</v>
      </c>
      <c r="BC37" s="67">
        <f>BB37+BA37+AW37</f>
        <v>58.5</v>
      </c>
      <c r="BD37" s="71">
        <f>RANK(BC37,$BC$11:$BC$68,0)</f>
        <v>27</v>
      </c>
      <c r="BE37" s="4"/>
      <c r="BF37" s="4"/>
      <c r="BG37" s="87">
        <f t="shared" si="6"/>
        <v>24</v>
      </c>
      <c r="BH37" s="83">
        <f t="shared" si="7"/>
        <v>19</v>
      </c>
      <c r="BI37" s="88">
        <f t="shared" si="8"/>
        <v>33</v>
      </c>
    </row>
    <row r="38" spans="2:61" ht="16.149999999999999" customHeight="1" x14ac:dyDescent="0.2">
      <c r="B38" s="115" t="s">
        <v>86</v>
      </c>
      <c r="C38" s="115" t="s">
        <v>104</v>
      </c>
      <c r="D38" s="116" t="s">
        <v>35</v>
      </c>
      <c r="E38" s="35">
        <v>43</v>
      </c>
      <c r="F38" s="124">
        <v>1</v>
      </c>
      <c r="G38" s="125">
        <v>0.5</v>
      </c>
      <c r="H38" s="125">
        <v>0</v>
      </c>
      <c r="I38" s="125">
        <v>0.5</v>
      </c>
      <c r="J38" s="125">
        <v>0.5</v>
      </c>
      <c r="K38" s="125">
        <v>0.5</v>
      </c>
      <c r="L38" s="125">
        <v>0</v>
      </c>
      <c r="M38" s="125">
        <v>0</v>
      </c>
      <c r="N38" s="125">
        <v>3</v>
      </c>
      <c r="O38" s="125">
        <v>1</v>
      </c>
      <c r="P38" s="125">
        <v>0</v>
      </c>
      <c r="Q38" s="125">
        <v>0.5</v>
      </c>
      <c r="R38" s="126">
        <v>0</v>
      </c>
      <c r="S38" s="126">
        <v>0</v>
      </c>
      <c r="T38" s="31">
        <f>SUM(F38:S38)</f>
        <v>7.5</v>
      </c>
      <c r="U38" s="145">
        <v>5</v>
      </c>
      <c r="V38" s="133">
        <v>1.5</v>
      </c>
      <c r="W38" s="133">
        <v>1</v>
      </c>
      <c r="X38" s="133">
        <v>1</v>
      </c>
      <c r="Y38" s="133">
        <v>2.5</v>
      </c>
      <c r="Z38" s="135">
        <v>1</v>
      </c>
      <c r="AA38" s="135">
        <v>0</v>
      </c>
      <c r="AB38" s="135">
        <v>0</v>
      </c>
      <c r="AC38" s="136">
        <v>0.5</v>
      </c>
      <c r="AD38" s="142">
        <f>SUM(U38:AC38)</f>
        <v>12.5</v>
      </c>
      <c r="AE38" s="124">
        <v>1</v>
      </c>
      <c r="AF38" s="125">
        <v>0</v>
      </c>
      <c r="AG38" s="125">
        <v>0</v>
      </c>
      <c r="AH38" s="125">
        <v>0</v>
      </c>
      <c r="AI38" s="125">
        <v>0</v>
      </c>
      <c r="AJ38" s="125">
        <v>1</v>
      </c>
      <c r="AK38" s="125">
        <v>1</v>
      </c>
      <c r="AL38" s="125">
        <v>1.5</v>
      </c>
      <c r="AM38" s="125">
        <v>0.5</v>
      </c>
      <c r="AN38" s="125">
        <v>1</v>
      </c>
      <c r="AO38" s="125">
        <v>0</v>
      </c>
      <c r="AP38" s="125">
        <v>0.5</v>
      </c>
      <c r="AQ38" s="125">
        <v>1</v>
      </c>
      <c r="AR38" s="125">
        <v>0.5</v>
      </c>
      <c r="AS38" s="125">
        <v>0</v>
      </c>
      <c r="AT38" s="125">
        <v>4</v>
      </c>
      <c r="AU38" s="126">
        <v>0.5</v>
      </c>
      <c r="AV38" s="153">
        <f>SUM(AE38:AU38)</f>
        <v>12.5</v>
      </c>
      <c r="AW38" s="54">
        <f>AV38+AD38+T38</f>
        <v>32.5</v>
      </c>
      <c r="AX38" s="41">
        <v>7.5</v>
      </c>
      <c r="AY38" s="24">
        <v>5.5</v>
      </c>
      <c r="AZ38" s="42">
        <v>1.5</v>
      </c>
      <c r="BA38" s="59">
        <f>SUM(AX38:AZ38)</f>
        <v>14.5</v>
      </c>
      <c r="BB38" s="64">
        <v>10</v>
      </c>
      <c r="BC38" s="67">
        <f>BB38+BA38+AW38</f>
        <v>57</v>
      </c>
      <c r="BD38" s="71">
        <f>RANK(BC38,$BC$11:$BC$68,0)</f>
        <v>28</v>
      </c>
      <c r="BE38" s="4"/>
      <c r="BF38" s="4"/>
      <c r="BG38" s="87">
        <f t="shared" si="6"/>
        <v>27</v>
      </c>
      <c r="BH38" s="83">
        <f t="shared" si="7"/>
        <v>36</v>
      </c>
      <c r="BI38" s="88">
        <f t="shared" si="8"/>
        <v>37</v>
      </c>
    </row>
    <row r="39" spans="2:61" ht="16.149999999999999" customHeight="1" x14ac:dyDescent="0.2">
      <c r="B39" s="119" t="s">
        <v>56</v>
      </c>
      <c r="C39" s="119" t="s">
        <v>91</v>
      </c>
      <c r="D39" s="116" t="s">
        <v>26</v>
      </c>
      <c r="E39" s="35">
        <v>19</v>
      </c>
      <c r="F39" s="124">
        <v>0.5</v>
      </c>
      <c r="G39" s="125">
        <v>1</v>
      </c>
      <c r="H39" s="125">
        <v>0.5</v>
      </c>
      <c r="I39" s="125">
        <v>1.5</v>
      </c>
      <c r="J39" s="125">
        <v>0.5</v>
      </c>
      <c r="K39" s="125">
        <v>0</v>
      </c>
      <c r="L39" s="125">
        <v>0.5</v>
      </c>
      <c r="M39" s="125">
        <v>0.5</v>
      </c>
      <c r="N39" s="125">
        <v>2</v>
      </c>
      <c r="O39" s="125">
        <v>1</v>
      </c>
      <c r="P39" s="125">
        <v>0</v>
      </c>
      <c r="Q39" s="125">
        <v>0</v>
      </c>
      <c r="R39" s="126">
        <v>0</v>
      </c>
      <c r="S39" s="126">
        <v>0</v>
      </c>
      <c r="T39" s="31">
        <f>SUM(F39:S39)</f>
        <v>8</v>
      </c>
      <c r="U39" s="145">
        <v>7.5</v>
      </c>
      <c r="V39" s="133">
        <v>1.5</v>
      </c>
      <c r="W39" s="133">
        <v>1</v>
      </c>
      <c r="X39" s="133">
        <v>1</v>
      </c>
      <c r="Y39" s="133">
        <v>2</v>
      </c>
      <c r="Z39" s="135">
        <v>0</v>
      </c>
      <c r="AA39" s="135">
        <v>0.5</v>
      </c>
      <c r="AB39" s="135">
        <v>0.5</v>
      </c>
      <c r="AC39" s="136">
        <v>0</v>
      </c>
      <c r="AD39" s="142">
        <f>SUM(U39:AC39)</f>
        <v>14</v>
      </c>
      <c r="AE39" s="124">
        <v>1</v>
      </c>
      <c r="AF39" s="125">
        <v>0</v>
      </c>
      <c r="AG39" s="125">
        <v>0</v>
      </c>
      <c r="AH39" s="125">
        <v>0</v>
      </c>
      <c r="AI39" s="125">
        <v>0</v>
      </c>
      <c r="AJ39" s="125">
        <v>1</v>
      </c>
      <c r="AK39" s="125">
        <v>0</v>
      </c>
      <c r="AL39" s="125">
        <v>0</v>
      </c>
      <c r="AM39" s="125">
        <v>1.5</v>
      </c>
      <c r="AN39" s="125">
        <v>0</v>
      </c>
      <c r="AO39" s="125">
        <v>0</v>
      </c>
      <c r="AP39" s="125">
        <v>0</v>
      </c>
      <c r="AQ39" s="125">
        <v>0</v>
      </c>
      <c r="AR39" s="125">
        <v>1</v>
      </c>
      <c r="AS39" s="125">
        <v>1</v>
      </c>
      <c r="AT39" s="125">
        <v>2</v>
      </c>
      <c r="AU39" s="126">
        <v>0.5</v>
      </c>
      <c r="AV39" s="153">
        <f>SUM(AE39:AU39)</f>
        <v>8</v>
      </c>
      <c r="AW39" s="54">
        <f>AV39+AD39+T39</f>
        <v>30</v>
      </c>
      <c r="AX39" s="41">
        <v>6.5</v>
      </c>
      <c r="AY39" s="24">
        <v>9.5</v>
      </c>
      <c r="AZ39" s="42">
        <v>5.5</v>
      </c>
      <c r="BA39" s="59">
        <f>SUM(AX39:AZ39)</f>
        <v>21.5</v>
      </c>
      <c r="BB39" s="64">
        <v>5</v>
      </c>
      <c r="BC39" s="67">
        <f>BB39+BA39+AW39</f>
        <v>56.5</v>
      </c>
      <c r="BD39" s="71">
        <f>RANK(BC39,$BC$11:$BC$68,0)</f>
        <v>29</v>
      </c>
      <c r="BE39" s="4"/>
      <c r="BF39" s="4"/>
      <c r="BG39" s="87">
        <f t="shared" si="6"/>
        <v>33</v>
      </c>
      <c r="BH39" s="83">
        <f t="shared" si="7"/>
        <v>41</v>
      </c>
      <c r="BI39" s="88">
        <f t="shared" si="8"/>
        <v>10</v>
      </c>
    </row>
    <row r="40" spans="2:61" ht="16.149999999999999" customHeight="1" x14ac:dyDescent="0.2">
      <c r="B40" s="119" t="s">
        <v>59</v>
      </c>
      <c r="C40" s="119" t="s">
        <v>110</v>
      </c>
      <c r="D40" s="115" t="s">
        <v>34</v>
      </c>
      <c r="E40" s="35">
        <v>36</v>
      </c>
      <c r="F40" s="124">
        <v>1</v>
      </c>
      <c r="G40" s="125">
        <v>0</v>
      </c>
      <c r="H40" s="125">
        <v>0.5</v>
      </c>
      <c r="I40" s="125">
        <v>1.5</v>
      </c>
      <c r="J40" s="125">
        <v>0</v>
      </c>
      <c r="K40" s="125">
        <v>1</v>
      </c>
      <c r="L40" s="125">
        <v>1</v>
      </c>
      <c r="M40" s="125">
        <v>3</v>
      </c>
      <c r="N40" s="125">
        <v>0</v>
      </c>
      <c r="O40" s="125">
        <v>0</v>
      </c>
      <c r="P40" s="125">
        <v>0</v>
      </c>
      <c r="Q40" s="125">
        <v>0.5</v>
      </c>
      <c r="R40" s="126">
        <v>0</v>
      </c>
      <c r="S40" s="126">
        <v>0</v>
      </c>
      <c r="T40" s="31">
        <f>SUM(F40:S40)</f>
        <v>8.5</v>
      </c>
      <c r="U40" s="145">
        <v>5.5</v>
      </c>
      <c r="V40" s="133">
        <v>2</v>
      </c>
      <c r="W40" s="133">
        <v>1</v>
      </c>
      <c r="X40" s="133">
        <v>1</v>
      </c>
      <c r="Y40" s="133">
        <v>2.5</v>
      </c>
      <c r="Z40" s="135">
        <v>1</v>
      </c>
      <c r="AA40" s="135">
        <v>0</v>
      </c>
      <c r="AB40" s="135">
        <v>0</v>
      </c>
      <c r="AC40" s="136">
        <v>0</v>
      </c>
      <c r="AD40" s="142">
        <f>SUM(U40:AC40)</f>
        <v>13</v>
      </c>
      <c r="AE40" s="124">
        <v>1</v>
      </c>
      <c r="AF40" s="125">
        <v>1</v>
      </c>
      <c r="AG40" s="125">
        <v>1</v>
      </c>
      <c r="AH40" s="125">
        <v>1</v>
      </c>
      <c r="AI40" s="125">
        <v>0</v>
      </c>
      <c r="AJ40" s="125">
        <v>1</v>
      </c>
      <c r="AK40" s="125">
        <v>0</v>
      </c>
      <c r="AL40" s="125">
        <v>1.5</v>
      </c>
      <c r="AM40" s="125">
        <v>1.5</v>
      </c>
      <c r="AN40" s="125">
        <v>1</v>
      </c>
      <c r="AO40" s="125">
        <v>0.5</v>
      </c>
      <c r="AP40" s="125">
        <v>0</v>
      </c>
      <c r="AQ40" s="125">
        <v>0</v>
      </c>
      <c r="AR40" s="125">
        <v>0.5</v>
      </c>
      <c r="AS40" s="125">
        <v>1</v>
      </c>
      <c r="AT40" s="125">
        <v>2</v>
      </c>
      <c r="AU40" s="126">
        <v>1</v>
      </c>
      <c r="AV40" s="153">
        <f>SUM(AE40:AU40)</f>
        <v>14</v>
      </c>
      <c r="AW40" s="54">
        <f>AV40+AD40+T40</f>
        <v>35.5</v>
      </c>
      <c r="AX40" s="41">
        <v>3.5</v>
      </c>
      <c r="AY40" s="24">
        <v>3</v>
      </c>
      <c r="AZ40" s="42">
        <v>2</v>
      </c>
      <c r="BA40" s="59">
        <f>SUM(AX40:AZ40)</f>
        <v>8.5</v>
      </c>
      <c r="BB40" s="64">
        <v>11.5</v>
      </c>
      <c r="BC40" s="67">
        <f>BB40+BA40+AW40</f>
        <v>55.5</v>
      </c>
      <c r="BD40" s="71">
        <f>RANK(BC40,$BC$11:$BC$68,0)</f>
        <v>30</v>
      </c>
      <c r="BE40" s="4"/>
      <c r="BF40" s="4"/>
      <c r="BG40" s="87">
        <f t="shared" si="6"/>
        <v>19</v>
      </c>
      <c r="BH40" s="83">
        <f t="shared" si="7"/>
        <v>34</v>
      </c>
      <c r="BI40" s="88">
        <f t="shared" si="8"/>
        <v>33</v>
      </c>
    </row>
    <row r="41" spans="2:61" ht="16.149999999999999" customHeight="1" x14ac:dyDescent="0.2">
      <c r="B41" s="117" t="s">
        <v>88</v>
      </c>
      <c r="C41" s="117" t="s">
        <v>109</v>
      </c>
      <c r="D41" s="114" t="s">
        <v>32</v>
      </c>
      <c r="E41" s="35">
        <v>30</v>
      </c>
      <c r="F41" s="124">
        <v>1</v>
      </c>
      <c r="G41" s="125">
        <v>0</v>
      </c>
      <c r="H41" s="125">
        <v>0.5</v>
      </c>
      <c r="I41" s="125">
        <v>1.5</v>
      </c>
      <c r="J41" s="125">
        <v>0.5</v>
      </c>
      <c r="K41" s="125">
        <v>1</v>
      </c>
      <c r="L41" s="125">
        <v>0</v>
      </c>
      <c r="M41" s="125">
        <v>0.5</v>
      </c>
      <c r="N41" s="125">
        <v>0</v>
      </c>
      <c r="O41" s="125">
        <v>0.5</v>
      </c>
      <c r="P41" s="125">
        <v>0</v>
      </c>
      <c r="Q41" s="125">
        <v>0</v>
      </c>
      <c r="R41" s="126">
        <v>0</v>
      </c>
      <c r="S41" s="126">
        <v>0</v>
      </c>
      <c r="T41" s="31">
        <f>SUM(F41:S41)</f>
        <v>5.5</v>
      </c>
      <c r="U41" s="145">
        <v>5</v>
      </c>
      <c r="V41" s="133">
        <v>1</v>
      </c>
      <c r="W41" s="133">
        <v>2</v>
      </c>
      <c r="X41" s="133">
        <v>1</v>
      </c>
      <c r="Y41" s="133">
        <v>0.5</v>
      </c>
      <c r="Z41" s="135">
        <v>0</v>
      </c>
      <c r="AA41" s="135">
        <v>0.5</v>
      </c>
      <c r="AB41" s="135">
        <v>0</v>
      </c>
      <c r="AC41" s="136">
        <v>0</v>
      </c>
      <c r="AD41" s="142">
        <f>SUM(U41:AC41)</f>
        <v>10</v>
      </c>
      <c r="AE41" s="124">
        <v>1</v>
      </c>
      <c r="AF41" s="125">
        <v>1</v>
      </c>
      <c r="AG41" s="125">
        <v>0</v>
      </c>
      <c r="AH41" s="125">
        <v>1</v>
      </c>
      <c r="AI41" s="125">
        <v>0</v>
      </c>
      <c r="AJ41" s="125">
        <v>1</v>
      </c>
      <c r="AK41" s="125">
        <v>1</v>
      </c>
      <c r="AL41" s="125">
        <v>1.5</v>
      </c>
      <c r="AM41" s="125">
        <v>0</v>
      </c>
      <c r="AN41" s="125">
        <v>0</v>
      </c>
      <c r="AO41" s="125">
        <v>0.5</v>
      </c>
      <c r="AP41" s="125">
        <v>0.5</v>
      </c>
      <c r="AQ41" s="125">
        <v>1</v>
      </c>
      <c r="AR41" s="125">
        <v>0.5</v>
      </c>
      <c r="AS41" s="125">
        <v>0</v>
      </c>
      <c r="AT41" s="125">
        <v>2</v>
      </c>
      <c r="AU41" s="126">
        <v>0.5</v>
      </c>
      <c r="AV41" s="153">
        <f>SUM(AE41:AU41)</f>
        <v>11.5</v>
      </c>
      <c r="AW41" s="54">
        <f>AV41+AD41+T41</f>
        <v>27</v>
      </c>
      <c r="AX41" s="41">
        <v>6</v>
      </c>
      <c r="AY41" s="24">
        <v>5.5</v>
      </c>
      <c r="AZ41" s="42">
        <v>3</v>
      </c>
      <c r="BA41" s="59">
        <f>SUM(AX41:AZ41)</f>
        <v>14.5</v>
      </c>
      <c r="BB41" s="64">
        <v>14</v>
      </c>
      <c r="BC41" s="67">
        <f>BB41+BA41+AW41</f>
        <v>55.5</v>
      </c>
      <c r="BD41" s="71">
        <v>31</v>
      </c>
      <c r="BE41" s="4"/>
      <c r="BF41" s="4"/>
      <c r="BG41" s="87">
        <f t="shared" si="6"/>
        <v>37</v>
      </c>
      <c r="BH41" s="83">
        <f t="shared" si="7"/>
        <v>26</v>
      </c>
      <c r="BI41" s="88">
        <f t="shared" si="8"/>
        <v>26</v>
      </c>
    </row>
    <row r="42" spans="2:61" ht="16.149999999999999" customHeight="1" x14ac:dyDescent="0.2">
      <c r="B42" s="114" t="s">
        <v>90</v>
      </c>
      <c r="C42" s="114" t="s">
        <v>120</v>
      </c>
      <c r="D42" s="114" t="s">
        <v>29</v>
      </c>
      <c r="E42" s="35">
        <v>24</v>
      </c>
      <c r="F42" s="124">
        <v>0.5</v>
      </c>
      <c r="G42" s="125">
        <v>0.5</v>
      </c>
      <c r="H42" s="125">
        <v>0.5</v>
      </c>
      <c r="I42" s="125">
        <v>1.5</v>
      </c>
      <c r="J42" s="125">
        <v>0.5</v>
      </c>
      <c r="K42" s="125">
        <v>1</v>
      </c>
      <c r="L42" s="125">
        <v>2</v>
      </c>
      <c r="M42" s="125">
        <v>1.5</v>
      </c>
      <c r="N42" s="125">
        <v>2</v>
      </c>
      <c r="O42" s="125">
        <v>1</v>
      </c>
      <c r="P42" s="125">
        <v>0</v>
      </c>
      <c r="Q42" s="125">
        <v>0</v>
      </c>
      <c r="R42" s="126">
        <v>0</v>
      </c>
      <c r="S42" s="126">
        <v>0</v>
      </c>
      <c r="T42" s="31">
        <f>SUM(F42:S42)</f>
        <v>11</v>
      </c>
      <c r="U42" s="145">
        <v>5.5</v>
      </c>
      <c r="V42" s="133">
        <v>1</v>
      </c>
      <c r="W42" s="133">
        <v>2</v>
      </c>
      <c r="X42" s="133">
        <v>1</v>
      </c>
      <c r="Y42" s="133">
        <v>1</v>
      </c>
      <c r="Z42" s="135">
        <v>1</v>
      </c>
      <c r="AA42" s="135">
        <v>0</v>
      </c>
      <c r="AB42" s="135">
        <v>0.5</v>
      </c>
      <c r="AC42" s="136">
        <v>0.5</v>
      </c>
      <c r="AD42" s="142">
        <f>SUM(U42:AC42)</f>
        <v>12.5</v>
      </c>
      <c r="AE42" s="124">
        <v>0.5</v>
      </c>
      <c r="AF42" s="125">
        <v>1</v>
      </c>
      <c r="AG42" s="125">
        <v>1</v>
      </c>
      <c r="AH42" s="125">
        <v>0</v>
      </c>
      <c r="AI42" s="125">
        <v>1</v>
      </c>
      <c r="AJ42" s="125">
        <v>1</v>
      </c>
      <c r="AK42" s="125">
        <v>0</v>
      </c>
      <c r="AL42" s="125">
        <v>0</v>
      </c>
      <c r="AM42" s="125">
        <v>1.5</v>
      </c>
      <c r="AN42" s="125">
        <v>0</v>
      </c>
      <c r="AO42" s="125">
        <v>0</v>
      </c>
      <c r="AP42" s="125">
        <v>0</v>
      </c>
      <c r="AQ42" s="125">
        <v>1</v>
      </c>
      <c r="AR42" s="125">
        <v>1</v>
      </c>
      <c r="AS42" s="125">
        <v>1</v>
      </c>
      <c r="AT42" s="125">
        <v>1</v>
      </c>
      <c r="AU42" s="126">
        <v>1</v>
      </c>
      <c r="AV42" s="153">
        <f>SUM(AE42:AU42)</f>
        <v>11</v>
      </c>
      <c r="AW42" s="54">
        <f>AV42+AD42+T42</f>
        <v>34.5</v>
      </c>
      <c r="AX42" s="41">
        <v>1.5</v>
      </c>
      <c r="AY42" s="24">
        <v>3</v>
      </c>
      <c r="AZ42" s="42">
        <v>1.5</v>
      </c>
      <c r="BA42" s="59">
        <f>SUM(AX42:AZ42)</f>
        <v>6</v>
      </c>
      <c r="BB42" s="64">
        <v>14</v>
      </c>
      <c r="BC42" s="67">
        <f>BB42+BA42+AW42</f>
        <v>54.5</v>
      </c>
      <c r="BD42" s="71">
        <f>RANK(BC42,$BC$11:$BC$68,0)</f>
        <v>32</v>
      </c>
      <c r="BE42" s="4"/>
      <c r="BF42" s="4"/>
      <c r="BG42" s="87">
        <f t="shared" si="6"/>
        <v>21</v>
      </c>
      <c r="BH42" s="83">
        <f t="shared" si="7"/>
        <v>26</v>
      </c>
      <c r="BI42" s="88">
        <f t="shared" si="8"/>
        <v>37</v>
      </c>
    </row>
    <row r="43" spans="2:61" ht="16.149999999999999" customHeight="1" x14ac:dyDescent="0.2">
      <c r="B43" s="118" t="s">
        <v>64</v>
      </c>
      <c r="C43" s="118" t="s">
        <v>119</v>
      </c>
      <c r="D43" s="114" t="s">
        <v>29</v>
      </c>
      <c r="E43" s="35">
        <v>25</v>
      </c>
      <c r="F43" s="124">
        <v>0.5</v>
      </c>
      <c r="G43" s="125">
        <v>0.5</v>
      </c>
      <c r="H43" s="125">
        <v>0</v>
      </c>
      <c r="I43" s="125">
        <v>0.5</v>
      </c>
      <c r="J43" s="125">
        <v>0.5</v>
      </c>
      <c r="K43" s="125">
        <v>1</v>
      </c>
      <c r="L43" s="125">
        <v>0</v>
      </c>
      <c r="M43" s="125">
        <v>3</v>
      </c>
      <c r="N43" s="125">
        <v>2</v>
      </c>
      <c r="O43" s="125">
        <v>0</v>
      </c>
      <c r="P43" s="125">
        <v>0</v>
      </c>
      <c r="Q43" s="125">
        <v>0.5</v>
      </c>
      <c r="R43" s="126">
        <v>0</v>
      </c>
      <c r="S43" s="126">
        <v>0</v>
      </c>
      <c r="T43" s="31">
        <f>SUM(F43:S43)</f>
        <v>8.5</v>
      </c>
      <c r="U43" s="145">
        <v>4</v>
      </c>
      <c r="V43" s="133">
        <v>1</v>
      </c>
      <c r="W43" s="133">
        <v>2</v>
      </c>
      <c r="X43" s="133">
        <v>1</v>
      </c>
      <c r="Y43" s="133">
        <v>2</v>
      </c>
      <c r="Z43" s="135">
        <v>1</v>
      </c>
      <c r="AA43" s="135">
        <v>0.5</v>
      </c>
      <c r="AB43" s="135">
        <v>0.5</v>
      </c>
      <c r="AC43" s="136">
        <v>0</v>
      </c>
      <c r="AD43" s="142">
        <f>SUM(U43:AC43)</f>
        <v>12</v>
      </c>
      <c r="AE43" s="124">
        <v>1</v>
      </c>
      <c r="AF43" s="125">
        <v>1</v>
      </c>
      <c r="AG43" s="125">
        <v>0</v>
      </c>
      <c r="AH43" s="125">
        <v>1</v>
      </c>
      <c r="AI43" s="125">
        <v>1</v>
      </c>
      <c r="AJ43" s="125">
        <v>0.5</v>
      </c>
      <c r="AK43" s="125">
        <v>0</v>
      </c>
      <c r="AL43" s="125">
        <v>0.5</v>
      </c>
      <c r="AM43" s="125">
        <v>0.5</v>
      </c>
      <c r="AN43" s="125">
        <v>0</v>
      </c>
      <c r="AO43" s="125">
        <v>0.5</v>
      </c>
      <c r="AP43" s="125">
        <v>0</v>
      </c>
      <c r="AQ43" s="125">
        <v>0</v>
      </c>
      <c r="AR43" s="125">
        <v>0.5</v>
      </c>
      <c r="AS43" s="125">
        <v>1</v>
      </c>
      <c r="AT43" s="125">
        <v>4</v>
      </c>
      <c r="AU43" s="126">
        <v>1</v>
      </c>
      <c r="AV43" s="153">
        <f>SUM(AE43:AU43)</f>
        <v>12.5</v>
      </c>
      <c r="AW43" s="54">
        <f>AV43+AD43+T43</f>
        <v>33</v>
      </c>
      <c r="AX43" s="41">
        <v>4.5</v>
      </c>
      <c r="AY43" s="24">
        <v>2.5</v>
      </c>
      <c r="AZ43" s="42">
        <v>1.5</v>
      </c>
      <c r="BA43" s="59">
        <f>SUM(AX43:AZ43)</f>
        <v>8.5</v>
      </c>
      <c r="BB43" s="64">
        <v>13</v>
      </c>
      <c r="BC43" s="67">
        <f>BB43+BA43+AW43</f>
        <v>54.5</v>
      </c>
      <c r="BD43" s="71">
        <v>33</v>
      </c>
      <c r="BE43" s="4"/>
      <c r="BF43" s="4"/>
      <c r="BG43" s="87">
        <f t="shared" si="6"/>
        <v>26</v>
      </c>
      <c r="BH43" s="83">
        <f t="shared" si="7"/>
        <v>30</v>
      </c>
      <c r="BI43" s="88">
        <f t="shared" si="8"/>
        <v>37</v>
      </c>
    </row>
    <row r="44" spans="2:61" ht="16.149999999999999" customHeight="1" x14ac:dyDescent="0.2">
      <c r="B44" s="118" t="s">
        <v>87</v>
      </c>
      <c r="C44" s="118" t="s">
        <v>107</v>
      </c>
      <c r="D44" s="120" t="s">
        <v>81</v>
      </c>
      <c r="E44" s="35">
        <v>39</v>
      </c>
      <c r="F44" s="124">
        <v>0.5</v>
      </c>
      <c r="G44" s="125">
        <v>0</v>
      </c>
      <c r="H44" s="125">
        <v>0.5</v>
      </c>
      <c r="I44" s="125">
        <v>1</v>
      </c>
      <c r="J44" s="125">
        <v>0.5</v>
      </c>
      <c r="K44" s="125">
        <v>1</v>
      </c>
      <c r="L44" s="125">
        <v>0.5</v>
      </c>
      <c r="M44" s="125">
        <v>0.5</v>
      </c>
      <c r="N44" s="125">
        <v>0</v>
      </c>
      <c r="O44" s="125">
        <v>0</v>
      </c>
      <c r="P44" s="125">
        <v>0</v>
      </c>
      <c r="Q44" s="125">
        <v>0.5</v>
      </c>
      <c r="R44" s="126">
        <v>0</v>
      </c>
      <c r="S44" s="126">
        <v>0</v>
      </c>
      <c r="T44" s="31">
        <f>SUM(F44:S44)</f>
        <v>5</v>
      </c>
      <c r="U44" s="145">
        <v>6</v>
      </c>
      <c r="V44" s="133">
        <v>1</v>
      </c>
      <c r="W44" s="133">
        <v>0</v>
      </c>
      <c r="X44" s="133">
        <v>1</v>
      </c>
      <c r="Y44" s="133">
        <v>0.5</v>
      </c>
      <c r="Z44" s="135">
        <v>2</v>
      </c>
      <c r="AA44" s="135">
        <v>0.5</v>
      </c>
      <c r="AB44" s="135">
        <v>1</v>
      </c>
      <c r="AC44" s="136">
        <v>0</v>
      </c>
      <c r="AD44" s="142">
        <f>SUM(U44:AC44)</f>
        <v>12</v>
      </c>
      <c r="AE44" s="124">
        <v>1</v>
      </c>
      <c r="AF44" s="125">
        <v>1</v>
      </c>
      <c r="AG44" s="125">
        <v>0</v>
      </c>
      <c r="AH44" s="125">
        <v>1</v>
      </c>
      <c r="AI44" s="125">
        <v>0</v>
      </c>
      <c r="AJ44" s="125">
        <v>1</v>
      </c>
      <c r="AK44" s="125">
        <v>0</v>
      </c>
      <c r="AL44" s="125">
        <v>1.5</v>
      </c>
      <c r="AM44" s="125">
        <v>1.5</v>
      </c>
      <c r="AN44" s="125">
        <v>1</v>
      </c>
      <c r="AO44" s="125">
        <v>0.5</v>
      </c>
      <c r="AP44" s="125">
        <v>0</v>
      </c>
      <c r="AQ44" s="125">
        <v>1</v>
      </c>
      <c r="AR44" s="125">
        <v>0</v>
      </c>
      <c r="AS44" s="125">
        <v>1</v>
      </c>
      <c r="AT44" s="125">
        <v>4</v>
      </c>
      <c r="AU44" s="126">
        <v>1</v>
      </c>
      <c r="AV44" s="153">
        <f>SUM(AE44:AU44)</f>
        <v>15.5</v>
      </c>
      <c r="AW44" s="54">
        <f>AV44+AD44+T44</f>
        <v>32.5</v>
      </c>
      <c r="AX44" s="41">
        <v>1.5</v>
      </c>
      <c r="AY44" s="24">
        <v>3</v>
      </c>
      <c r="AZ44" s="42">
        <v>2.5</v>
      </c>
      <c r="BA44" s="59">
        <f>SUM(AX44:AZ44)</f>
        <v>7</v>
      </c>
      <c r="BB44" s="64">
        <v>15</v>
      </c>
      <c r="BC44" s="67">
        <f>BB44+BA44+AW44</f>
        <v>54.5</v>
      </c>
      <c r="BD44" s="71">
        <v>34</v>
      </c>
      <c r="BE44" s="4"/>
      <c r="BF44" s="4"/>
      <c r="BG44" s="87">
        <f t="shared" si="6"/>
        <v>27</v>
      </c>
      <c r="BH44" s="83">
        <f t="shared" si="7"/>
        <v>21</v>
      </c>
      <c r="BI44" s="88">
        <f t="shared" si="8"/>
        <v>29</v>
      </c>
    </row>
    <row r="45" spans="2:61" ht="16.149999999999999" customHeight="1" x14ac:dyDescent="0.2">
      <c r="B45" s="118" t="s">
        <v>51</v>
      </c>
      <c r="C45" s="118" t="s">
        <v>109</v>
      </c>
      <c r="D45" s="116" t="s">
        <v>61</v>
      </c>
      <c r="E45" s="35">
        <v>37</v>
      </c>
      <c r="F45" s="124">
        <v>0.5</v>
      </c>
      <c r="G45" s="125">
        <v>0</v>
      </c>
      <c r="H45" s="125">
        <v>0.5</v>
      </c>
      <c r="I45" s="125">
        <v>0</v>
      </c>
      <c r="J45" s="125">
        <v>0.5</v>
      </c>
      <c r="K45" s="125">
        <v>1</v>
      </c>
      <c r="L45" s="125">
        <v>1</v>
      </c>
      <c r="M45" s="125">
        <v>3</v>
      </c>
      <c r="N45" s="125">
        <v>2</v>
      </c>
      <c r="O45" s="125">
        <v>0.5</v>
      </c>
      <c r="P45" s="125">
        <v>0</v>
      </c>
      <c r="Q45" s="125">
        <v>0</v>
      </c>
      <c r="R45" s="126">
        <v>0</v>
      </c>
      <c r="S45" s="126">
        <v>0</v>
      </c>
      <c r="T45" s="31">
        <f>SUM(F45:S45)</f>
        <v>9</v>
      </c>
      <c r="U45" s="145">
        <v>5</v>
      </c>
      <c r="V45" s="133">
        <v>1.5</v>
      </c>
      <c r="W45" s="133">
        <v>2</v>
      </c>
      <c r="X45" s="133">
        <v>1</v>
      </c>
      <c r="Y45" s="133">
        <v>1</v>
      </c>
      <c r="Z45" s="135">
        <v>0</v>
      </c>
      <c r="AA45" s="135">
        <v>0.5</v>
      </c>
      <c r="AB45" s="135">
        <v>0.5</v>
      </c>
      <c r="AC45" s="136">
        <v>0</v>
      </c>
      <c r="AD45" s="142">
        <f>SUM(U45:AC45)</f>
        <v>11.5</v>
      </c>
      <c r="AE45" s="124">
        <v>1</v>
      </c>
      <c r="AF45" s="125">
        <v>1</v>
      </c>
      <c r="AG45" s="125">
        <v>1</v>
      </c>
      <c r="AH45" s="125">
        <v>0</v>
      </c>
      <c r="AI45" s="125">
        <v>1</v>
      </c>
      <c r="AJ45" s="125">
        <v>0.5</v>
      </c>
      <c r="AK45" s="125">
        <v>0</v>
      </c>
      <c r="AL45" s="125">
        <v>0.5</v>
      </c>
      <c r="AM45" s="125">
        <v>0.5</v>
      </c>
      <c r="AN45" s="125">
        <v>0</v>
      </c>
      <c r="AO45" s="125">
        <v>0</v>
      </c>
      <c r="AP45" s="125">
        <v>0</v>
      </c>
      <c r="AQ45" s="125">
        <v>1</v>
      </c>
      <c r="AR45" s="125">
        <v>0.5</v>
      </c>
      <c r="AS45" s="125">
        <v>1</v>
      </c>
      <c r="AT45" s="125">
        <v>2</v>
      </c>
      <c r="AU45" s="126">
        <v>0.5</v>
      </c>
      <c r="AV45" s="153">
        <f>SUM(AE45:AU45)</f>
        <v>10.5</v>
      </c>
      <c r="AW45" s="54">
        <f>AV45+AD45+T45</f>
        <v>31</v>
      </c>
      <c r="AX45" s="41">
        <v>6.5</v>
      </c>
      <c r="AY45" s="24">
        <v>3</v>
      </c>
      <c r="AZ45" s="42">
        <v>2.5</v>
      </c>
      <c r="BA45" s="59">
        <f>SUM(AX45:AZ45)</f>
        <v>12</v>
      </c>
      <c r="BB45" s="64">
        <v>9.5</v>
      </c>
      <c r="BC45" s="67">
        <f>BB45+BA45+AW45</f>
        <v>52.5</v>
      </c>
      <c r="BD45" s="71">
        <f>RANK(BC45,$BC$11:$BC$68,0)</f>
        <v>35</v>
      </c>
      <c r="BE45" s="4"/>
      <c r="BF45" s="4"/>
      <c r="BG45" s="87">
        <f t="shared" si="6"/>
        <v>32</v>
      </c>
      <c r="BH45" s="83">
        <f t="shared" si="7"/>
        <v>37</v>
      </c>
      <c r="BI45" s="88">
        <f t="shared" si="8"/>
        <v>29</v>
      </c>
    </row>
    <row r="46" spans="2:61" ht="16.149999999999999" customHeight="1" x14ac:dyDescent="0.2">
      <c r="B46" s="115" t="s">
        <v>89</v>
      </c>
      <c r="C46" s="115" t="s">
        <v>117</v>
      </c>
      <c r="D46" s="115" t="s">
        <v>30</v>
      </c>
      <c r="E46" s="35">
        <v>27</v>
      </c>
      <c r="F46" s="124">
        <v>0.5</v>
      </c>
      <c r="G46" s="125">
        <v>0</v>
      </c>
      <c r="H46" s="125">
        <v>0</v>
      </c>
      <c r="I46" s="125">
        <v>1</v>
      </c>
      <c r="J46" s="125">
        <v>0.5</v>
      </c>
      <c r="K46" s="125">
        <v>1</v>
      </c>
      <c r="L46" s="125">
        <v>1.5</v>
      </c>
      <c r="M46" s="125">
        <v>0.5</v>
      </c>
      <c r="N46" s="125">
        <v>1.5</v>
      </c>
      <c r="O46" s="125">
        <v>0.5</v>
      </c>
      <c r="P46" s="125">
        <v>0</v>
      </c>
      <c r="Q46" s="125">
        <v>0</v>
      </c>
      <c r="R46" s="126">
        <v>0</v>
      </c>
      <c r="S46" s="126">
        <v>0</v>
      </c>
      <c r="T46" s="31">
        <f>SUM(F46:S46)</f>
        <v>7</v>
      </c>
      <c r="U46" s="145">
        <v>6</v>
      </c>
      <c r="V46" s="133">
        <v>0.5</v>
      </c>
      <c r="W46" s="133">
        <v>0</v>
      </c>
      <c r="X46" s="133">
        <v>1</v>
      </c>
      <c r="Y46" s="133">
        <v>1</v>
      </c>
      <c r="Z46" s="135">
        <v>0</v>
      </c>
      <c r="AA46" s="135">
        <v>0.5</v>
      </c>
      <c r="AB46" s="135">
        <v>0.5</v>
      </c>
      <c r="AC46" s="136">
        <v>0</v>
      </c>
      <c r="AD46" s="142">
        <f>SUM(U46:AC46)</f>
        <v>9.5</v>
      </c>
      <c r="AE46" s="124">
        <v>1</v>
      </c>
      <c r="AF46" s="125">
        <v>0</v>
      </c>
      <c r="AG46" s="125">
        <v>1</v>
      </c>
      <c r="AH46" s="125">
        <v>0</v>
      </c>
      <c r="AI46" s="125">
        <v>0</v>
      </c>
      <c r="AJ46" s="125">
        <v>0</v>
      </c>
      <c r="AK46" s="125">
        <v>0</v>
      </c>
      <c r="AL46" s="125">
        <v>0.5</v>
      </c>
      <c r="AM46" s="125">
        <v>0.5</v>
      </c>
      <c r="AN46" s="125">
        <v>0</v>
      </c>
      <c r="AO46" s="125">
        <v>0</v>
      </c>
      <c r="AP46" s="125">
        <v>0</v>
      </c>
      <c r="AQ46" s="125">
        <v>1</v>
      </c>
      <c r="AR46" s="125">
        <v>0.5</v>
      </c>
      <c r="AS46" s="125">
        <v>0</v>
      </c>
      <c r="AT46" s="125">
        <v>3</v>
      </c>
      <c r="AU46" s="126">
        <v>0.5</v>
      </c>
      <c r="AV46" s="153">
        <f>SUM(AE46:AU46)</f>
        <v>8</v>
      </c>
      <c r="AW46" s="54">
        <f>AV46+AD46+T46</f>
        <v>24.5</v>
      </c>
      <c r="AX46" s="41">
        <v>7.5</v>
      </c>
      <c r="AY46" s="24">
        <v>5.5</v>
      </c>
      <c r="AZ46" s="42">
        <v>2.5</v>
      </c>
      <c r="BA46" s="59">
        <f>SUM(AX46:AZ46)</f>
        <v>15.5</v>
      </c>
      <c r="BB46" s="64">
        <v>12.5</v>
      </c>
      <c r="BC46" s="67">
        <f>BB46+BA46+AW46</f>
        <v>52.5</v>
      </c>
      <c r="BD46" s="71">
        <v>36</v>
      </c>
      <c r="BE46" s="4"/>
      <c r="BF46" s="4"/>
      <c r="BG46" s="87">
        <f t="shared" si="6"/>
        <v>39</v>
      </c>
      <c r="BH46" s="83">
        <f t="shared" si="7"/>
        <v>31</v>
      </c>
      <c r="BI46" s="88">
        <f t="shared" si="8"/>
        <v>29</v>
      </c>
    </row>
    <row r="47" spans="2:61" ht="16.149999999999999" customHeight="1" x14ac:dyDescent="0.2">
      <c r="B47" s="118" t="s">
        <v>71</v>
      </c>
      <c r="C47" s="118" t="s">
        <v>103</v>
      </c>
      <c r="D47" s="116" t="s">
        <v>35</v>
      </c>
      <c r="E47" s="35">
        <v>44</v>
      </c>
      <c r="F47" s="124">
        <v>1</v>
      </c>
      <c r="G47" s="125">
        <v>0</v>
      </c>
      <c r="H47" s="125">
        <v>0</v>
      </c>
      <c r="I47" s="125">
        <v>1</v>
      </c>
      <c r="J47" s="125">
        <v>0.5</v>
      </c>
      <c r="K47" s="125">
        <v>1</v>
      </c>
      <c r="L47" s="125">
        <v>2</v>
      </c>
      <c r="M47" s="125">
        <v>0.5</v>
      </c>
      <c r="N47" s="125">
        <v>3</v>
      </c>
      <c r="O47" s="125">
        <v>0</v>
      </c>
      <c r="P47" s="125">
        <v>0</v>
      </c>
      <c r="Q47" s="125">
        <v>0</v>
      </c>
      <c r="R47" s="126">
        <v>0</v>
      </c>
      <c r="S47" s="126">
        <v>0</v>
      </c>
      <c r="T47" s="31">
        <f>SUM(F47:S47)</f>
        <v>9</v>
      </c>
      <c r="U47" s="145">
        <v>2</v>
      </c>
      <c r="V47" s="133">
        <v>1</v>
      </c>
      <c r="W47" s="133">
        <v>1</v>
      </c>
      <c r="X47" s="133">
        <v>1</v>
      </c>
      <c r="Y47" s="133">
        <v>1</v>
      </c>
      <c r="Z47" s="135">
        <v>2</v>
      </c>
      <c r="AA47" s="135">
        <v>0.5</v>
      </c>
      <c r="AB47" s="135">
        <v>0.5</v>
      </c>
      <c r="AC47" s="136">
        <v>0</v>
      </c>
      <c r="AD47" s="142">
        <f>SUM(U47:AC47)</f>
        <v>9</v>
      </c>
      <c r="AE47" s="124">
        <v>1</v>
      </c>
      <c r="AF47" s="125">
        <v>1</v>
      </c>
      <c r="AG47" s="125">
        <v>1</v>
      </c>
      <c r="AH47" s="125">
        <v>0</v>
      </c>
      <c r="AI47" s="125">
        <v>0</v>
      </c>
      <c r="AJ47" s="125">
        <v>0.5</v>
      </c>
      <c r="AK47" s="125">
        <v>0</v>
      </c>
      <c r="AL47" s="125">
        <v>0.5</v>
      </c>
      <c r="AM47" s="125">
        <v>0.5</v>
      </c>
      <c r="AN47" s="125">
        <v>0</v>
      </c>
      <c r="AO47" s="125">
        <v>0</v>
      </c>
      <c r="AP47" s="125">
        <v>0</v>
      </c>
      <c r="AQ47" s="125">
        <v>1</v>
      </c>
      <c r="AR47" s="125">
        <v>0</v>
      </c>
      <c r="AS47" s="125">
        <v>1</v>
      </c>
      <c r="AT47" s="125">
        <v>3</v>
      </c>
      <c r="AU47" s="126">
        <v>1</v>
      </c>
      <c r="AV47" s="153">
        <f>SUM(AE47:AU47)</f>
        <v>10.5</v>
      </c>
      <c r="AW47" s="54">
        <f>AV47+AD47+T47</f>
        <v>28.5</v>
      </c>
      <c r="AX47" s="41">
        <v>5</v>
      </c>
      <c r="AY47" s="24">
        <v>5</v>
      </c>
      <c r="AZ47" s="42">
        <v>1.5</v>
      </c>
      <c r="BA47" s="59">
        <f>SUM(AX47:AZ47)</f>
        <v>11.5</v>
      </c>
      <c r="BB47" s="64">
        <v>9</v>
      </c>
      <c r="BC47" s="67">
        <f>BB47+BA47+AW47</f>
        <v>49</v>
      </c>
      <c r="BD47" s="71">
        <f>RANK(BC47,$BC$11:$BC$68,0)</f>
        <v>37</v>
      </c>
      <c r="BE47" s="4"/>
      <c r="BF47" s="4"/>
      <c r="BG47" s="87">
        <f t="shared" si="6"/>
        <v>35</v>
      </c>
      <c r="BH47" s="83">
        <f t="shared" si="7"/>
        <v>38</v>
      </c>
      <c r="BI47" s="88">
        <f t="shared" si="8"/>
        <v>37</v>
      </c>
    </row>
    <row r="48" spans="2:61" ht="16.149999999999999" customHeight="1" x14ac:dyDescent="0.2">
      <c r="B48" s="115" t="s">
        <v>60</v>
      </c>
      <c r="C48" s="115" t="s">
        <v>114</v>
      </c>
      <c r="D48" s="114" t="s">
        <v>33</v>
      </c>
      <c r="E48" s="35">
        <v>31</v>
      </c>
      <c r="F48" s="124">
        <v>1</v>
      </c>
      <c r="G48" s="125">
        <v>0.5</v>
      </c>
      <c r="H48" s="125">
        <v>0</v>
      </c>
      <c r="I48" s="125">
        <v>0.5</v>
      </c>
      <c r="J48" s="125">
        <v>0.5</v>
      </c>
      <c r="K48" s="125">
        <v>1</v>
      </c>
      <c r="L48" s="125">
        <v>0.5</v>
      </c>
      <c r="M48" s="125">
        <v>0.5</v>
      </c>
      <c r="N48" s="125">
        <v>3</v>
      </c>
      <c r="O48" s="125">
        <v>0</v>
      </c>
      <c r="P48" s="125">
        <v>0</v>
      </c>
      <c r="Q48" s="125">
        <v>0.5</v>
      </c>
      <c r="R48" s="126">
        <v>0.5</v>
      </c>
      <c r="S48" s="126">
        <v>0</v>
      </c>
      <c r="T48" s="31">
        <f>SUM(F48:S48)</f>
        <v>8.5</v>
      </c>
      <c r="U48" s="145">
        <v>5</v>
      </c>
      <c r="V48" s="133">
        <v>1.5</v>
      </c>
      <c r="W48" s="133">
        <v>2</v>
      </c>
      <c r="X48" s="133">
        <v>1</v>
      </c>
      <c r="Y48" s="133">
        <v>1</v>
      </c>
      <c r="Z48" s="135">
        <v>0</v>
      </c>
      <c r="AA48" s="135">
        <v>0</v>
      </c>
      <c r="AB48" s="135">
        <v>1</v>
      </c>
      <c r="AC48" s="136">
        <v>0</v>
      </c>
      <c r="AD48" s="142">
        <f>SUM(U48:AC48)</f>
        <v>11.5</v>
      </c>
      <c r="AE48" s="124">
        <v>0.5</v>
      </c>
      <c r="AF48" s="125">
        <v>1</v>
      </c>
      <c r="AG48" s="125">
        <v>1</v>
      </c>
      <c r="AH48" s="125">
        <v>0</v>
      </c>
      <c r="AI48" s="125">
        <v>0</v>
      </c>
      <c r="AJ48" s="125">
        <v>0.5</v>
      </c>
      <c r="AK48" s="125">
        <v>0</v>
      </c>
      <c r="AL48" s="125">
        <v>1.5</v>
      </c>
      <c r="AM48" s="125">
        <v>0.5</v>
      </c>
      <c r="AN48" s="125">
        <v>0</v>
      </c>
      <c r="AO48" s="125">
        <v>0</v>
      </c>
      <c r="AP48" s="125">
        <v>0</v>
      </c>
      <c r="AQ48" s="125">
        <v>0</v>
      </c>
      <c r="AR48" s="125">
        <v>1</v>
      </c>
      <c r="AS48" s="125">
        <v>0</v>
      </c>
      <c r="AT48" s="125">
        <v>1</v>
      </c>
      <c r="AU48" s="126">
        <v>0</v>
      </c>
      <c r="AV48" s="153">
        <f>SUM(AE48:AU48)</f>
        <v>7</v>
      </c>
      <c r="AW48" s="54">
        <f>AV48+AD48+T48</f>
        <v>27</v>
      </c>
      <c r="AX48" s="41">
        <v>3</v>
      </c>
      <c r="AY48" s="24">
        <v>3</v>
      </c>
      <c r="AZ48" s="42">
        <v>3.5</v>
      </c>
      <c r="BA48" s="59">
        <f>SUM(AX48:AZ48)</f>
        <v>9.5</v>
      </c>
      <c r="BB48" s="64">
        <v>12</v>
      </c>
      <c r="BC48" s="67">
        <f>BB48+BA48+AW48</f>
        <v>48.5</v>
      </c>
      <c r="BD48" s="71">
        <f>RANK(BC48,$BC$11:$BC$68,0)</f>
        <v>38</v>
      </c>
      <c r="BE48" s="4"/>
      <c r="BF48" s="4"/>
      <c r="BG48" s="87">
        <f t="shared" si="6"/>
        <v>37</v>
      </c>
      <c r="BH48" s="83">
        <f t="shared" si="7"/>
        <v>32</v>
      </c>
      <c r="BI48" s="88">
        <f t="shared" si="8"/>
        <v>25</v>
      </c>
    </row>
    <row r="49" spans="2:65" ht="16.149999999999999" customHeight="1" x14ac:dyDescent="0.2">
      <c r="B49" s="114" t="s">
        <v>59</v>
      </c>
      <c r="C49" s="114" t="s">
        <v>105</v>
      </c>
      <c r="D49" s="116" t="s">
        <v>80</v>
      </c>
      <c r="E49" s="35">
        <v>42</v>
      </c>
      <c r="F49" s="124">
        <v>0.5</v>
      </c>
      <c r="G49" s="125">
        <v>0</v>
      </c>
      <c r="H49" s="125">
        <v>0</v>
      </c>
      <c r="I49" s="125">
        <v>0</v>
      </c>
      <c r="J49" s="125">
        <v>0</v>
      </c>
      <c r="K49" s="125">
        <v>1</v>
      </c>
      <c r="L49" s="125">
        <v>1</v>
      </c>
      <c r="M49" s="125">
        <v>3</v>
      </c>
      <c r="N49" s="125">
        <v>2</v>
      </c>
      <c r="O49" s="125">
        <v>1</v>
      </c>
      <c r="P49" s="125">
        <v>0</v>
      </c>
      <c r="Q49" s="125">
        <v>0.5</v>
      </c>
      <c r="R49" s="126">
        <v>0</v>
      </c>
      <c r="S49" s="126">
        <v>0</v>
      </c>
      <c r="T49" s="31">
        <f>SUM(F49:S49)</f>
        <v>9</v>
      </c>
      <c r="U49" s="145">
        <v>4</v>
      </c>
      <c r="V49" s="133">
        <v>1</v>
      </c>
      <c r="W49" s="133">
        <v>2</v>
      </c>
      <c r="X49" s="133">
        <v>1</v>
      </c>
      <c r="Y49" s="133">
        <v>0</v>
      </c>
      <c r="Z49" s="135">
        <v>0</v>
      </c>
      <c r="AA49" s="135">
        <v>0.5</v>
      </c>
      <c r="AB49" s="135">
        <v>0.5</v>
      </c>
      <c r="AC49" s="136">
        <v>0</v>
      </c>
      <c r="AD49" s="142">
        <f>SUM(U49:AC49)</f>
        <v>9</v>
      </c>
      <c r="AE49" s="124">
        <v>0.5</v>
      </c>
      <c r="AF49" s="125">
        <v>1</v>
      </c>
      <c r="AG49" s="125">
        <v>0</v>
      </c>
      <c r="AH49" s="125">
        <v>0</v>
      </c>
      <c r="AI49" s="125">
        <v>0</v>
      </c>
      <c r="AJ49" s="125">
        <v>0</v>
      </c>
      <c r="AK49" s="125">
        <v>0</v>
      </c>
      <c r="AL49" s="125">
        <v>0</v>
      </c>
      <c r="AM49" s="125">
        <v>0.5</v>
      </c>
      <c r="AN49" s="125">
        <v>0</v>
      </c>
      <c r="AO49" s="125">
        <v>0</v>
      </c>
      <c r="AP49" s="125">
        <v>0</v>
      </c>
      <c r="AQ49" s="125">
        <v>1</v>
      </c>
      <c r="AR49" s="125">
        <v>0</v>
      </c>
      <c r="AS49" s="125">
        <v>1</v>
      </c>
      <c r="AT49" s="125">
        <v>1</v>
      </c>
      <c r="AU49" s="126">
        <v>0</v>
      </c>
      <c r="AV49" s="153">
        <f>SUM(AE49:AU49)</f>
        <v>5</v>
      </c>
      <c r="AW49" s="54">
        <f>AV49+AD49+T49</f>
        <v>23</v>
      </c>
      <c r="AX49" s="41">
        <v>3</v>
      </c>
      <c r="AY49" s="24">
        <v>5</v>
      </c>
      <c r="AZ49" s="42">
        <v>5</v>
      </c>
      <c r="BA49" s="59">
        <f>SUM(AX49:AZ49)</f>
        <v>13</v>
      </c>
      <c r="BB49" s="64">
        <v>12</v>
      </c>
      <c r="BC49" s="67">
        <f>BB49+BA49+AW49</f>
        <v>48</v>
      </c>
      <c r="BD49" s="71">
        <f>RANK(BC49,$BC$11:$BC$68,0)</f>
        <v>39</v>
      </c>
      <c r="BE49" s="4"/>
      <c r="BF49" s="4"/>
      <c r="BG49" s="87">
        <f t="shared" si="6"/>
        <v>40</v>
      </c>
      <c r="BH49" s="83">
        <f t="shared" si="7"/>
        <v>32</v>
      </c>
      <c r="BI49" s="88">
        <f t="shared" si="8"/>
        <v>12</v>
      </c>
    </row>
    <row r="50" spans="2:65" ht="16.149999999999999" customHeight="1" x14ac:dyDescent="0.2">
      <c r="B50" s="115" t="s">
        <v>130</v>
      </c>
      <c r="C50" s="115" t="s">
        <v>131</v>
      </c>
      <c r="D50" s="115" t="s">
        <v>28</v>
      </c>
      <c r="E50" s="35">
        <v>22</v>
      </c>
      <c r="F50" s="124">
        <v>1</v>
      </c>
      <c r="G50" s="125">
        <v>0.5</v>
      </c>
      <c r="H50" s="125">
        <v>0.5</v>
      </c>
      <c r="I50" s="125">
        <v>0.5</v>
      </c>
      <c r="J50" s="125">
        <v>0</v>
      </c>
      <c r="K50" s="125">
        <v>1</v>
      </c>
      <c r="L50" s="125">
        <v>0</v>
      </c>
      <c r="M50" s="125">
        <v>0.5</v>
      </c>
      <c r="N50" s="125">
        <v>3</v>
      </c>
      <c r="O50" s="125">
        <v>0</v>
      </c>
      <c r="P50" s="125">
        <v>0</v>
      </c>
      <c r="Q50" s="125">
        <v>0.5</v>
      </c>
      <c r="R50" s="126">
        <v>0</v>
      </c>
      <c r="S50" s="126">
        <v>0</v>
      </c>
      <c r="T50" s="31">
        <f>SUM(F50:S50)</f>
        <v>7.5</v>
      </c>
      <c r="U50" s="145">
        <v>6</v>
      </c>
      <c r="V50" s="133">
        <v>1</v>
      </c>
      <c r="W50" s="133">
        <v>2</v>
      </c>
      <c r="X50" s="133">
        <v>1</v>
      </c>
      <c r="Y50" s="133">
        <v>1.5</v>
      </c>
      <c r="Z50" s="135">
        <v>0</v>
      </c>
      <c r="AA50" s="135">
        <v>0.5</v>
      </c>
      <c r="AB50" s="135">
        <v>0.5</v>
      </c>
      <c r="AC50" s="136">
        <v>0</v>
      </c>
      <c r="AD50" s="142">
        <f>SUM(U50:AC50)</f>
        <v>12.5</v>
      </c>
      <c r="AE50" s="124">
        <v>0.5</v>
      </c>
      <c r="AF50" s="125">
        <v>0</v>
      </c>
      <c r="AG50" s="125">
        <v>1</v>
      </c>
      <c r="AH50" s="125">
        <v>1</v>
      </c>
      <c r="AI50" s="125">
        <v>0</v>
      </c>
      <c r="AJ50" s="125">
        <v>1</v>
      </c>
      <c r="AK50" s="125">
        <v>0</v>
      </c>
      <c r="AL50" s="125">
        <v>0.5</v>
      </c>
      <c r="AM50" s="125">
        <v>0</v>
      </c>
      <c r="AN50" s="125">
        <v>0</v>
      </c>
      <c r="AO50" s="125">
        <v>0</v>
      </c>
      <c r="AP50" s="125">
        <v>0</v>
      </c>
      <c r="AQ50" s="125">
        <v>0</v>
      </c>
      <c r="AR50" s="125">
        <v>0.5</v>
      </c>
      <c r="AS50" s="125">
        <v>0</v>
      </c>
      <c r="AT50" s="125">
        <v>2</v>
      </c>
      <c r="AU50" s="126">
        <v>1</v>
      </c>
      <c r="AV50" s="153">
        <f>SUM(AE50:AU50)</f>
        <v>7.5</v>
      </c>
      <c r="AW50" s="54">
        <f>AV50+AD50+T50</f>
        <v>27.5</v>
      </c>
      <c r="AX50" s="41">
        <v>5</v>
      </c>
      <c r="AY50" s="24">
        <v>2.5</v>
      </c>
      <c r="AZ50" s="42">
        <v>2</v>
      </c>
      <c r="BA50" s="59">
        <f>SUM(AX50:AZ50)</f>
        <v>9.5</v>
      </c>
      <c r="BB50" s="64">
        <v>8</v>
      </c>
      <c r="BC50" s="67">
        <f>BB50+BA50+AW50</f>
        <v>45</v>
      </c>
      <c r="BD50" s="71">
        <f>RANK(BC50,$BC$11:$BC$68,0)</f>
        <v>40</v>
      </c>
      <c r="BE50" s="4"/>
      <c r="BF50" s="4"/>
      <c r="BG50" s="87">
        <f t="shared" si="6"/>
        <v>36</v>
      </c>
      <c r="BH50" s="83">
        <f t="shared" si="7"/>
        <v>39</v>
      </c>
      <c r="BI50" s="88">
        <f t="shared" si="8"/>
        <v>33</v>
      </c>
    </row>
    <row r="51" spans="2:65" ht="16.149999999999999" customHeight="1" x14ac:dyDescent="0.2">
      <c r="B51" s="113" t="s">
        <v>83</v>
      </c>
      <c r="C51" s="113" t="s">
        <v>100</v>
      </c>
      <c r="D51" s="113" t="s">
        <v>79</v>
      </c>
      <c r="E51" s="35">
        <v>10</v>
      </c>
      <c r="F51" s="124">
        <v>0.5</v>
      </c>
      <c r="G51" s="125">
        <v>0</v>
      </c>
      <c r="H51" s="125">
        <v>0</v>
      </c>
      <c r="I51" s="125">
        <v>1</v>
      </c>
      <c r="J51" s="125">
        <v>0</v>
      </c>
      <c r="K51" s="125">
        <v>0.5</v>
      </c>
      <c r="L51" s="125">
        <v>0.5</v>
      </c>
      <c r="M51" s="125">
        <v>0.5</v>
      </c>
      <c r="N51" s="125">
        <v>0</v>
      </c>
      <c r="O51" s="125">
        <v>0.5</v>
      </c>
      <c r="P51" s="125">
        <v>0</v>
      </c>
      <c r="Q51" s="125">
        <v>0</v>
      </c>
      <c r="R51" s="126">
        <v>0</v>
      </c>
      <c r="S51" s="126">
        <v>0</v>
      </c>
      <c r="T51" s="31">
        <f>SUM(F51:S51)</f>
        <v>3.5</v>
      </c>
      <c r="U51" s="145">
        <v>5</v>
      </c>
      <c r="V51" s="133">
        <v>1</v>
      </c>
      <c r="W51" s="133">
        <v>2</v>
      </c>
      <c r="X51" s="133">
        <v>0</v>
      </c>
      <c r="Y51" s="133">
        <v>0</v>
      </c>
      <c r="Z51" s="135">
        <v>1</v>
      </c>
      <c r="AA51" s="135">
        <v>0</v>
      </c>
      <c r="AB51" s="135">
        <v>0</v>
      </c>
      <c r="AC51" s="136">
        <v>0</v>
      </c>
      <c r="AD51" s="142">
        <f>SUM(U51:AC51)</f>
        <v>9</v>
      </c>
      <c r="AE51" s="124">
        <v>1</v>
      </c>
      <c r="AF51" s="125">
        <v>1</v>
      </c>
      <c r="AG51" s="125">
        <v>1</v>
      </c>
      <c r="AH51" s="125">
        <v>0</v>
      </c>
      <c r="AI51" s="125">
        <v>0</v>
      </c>
      <c r="AJ51" s="125">
        <v>0.5</v>
      </c>
      <c r="AK51" s="125">
        <v>0</v>
      </c>
      <c r="AL51" s="125">
        <v>0.5</v>
      </c>
      <c r="AM51" s="125">
        <v>0.5</v>
      </c>
      <c r="AN51" s="125">
        <v>0</v>
      </c>
      <c r="AO51" s="125">
        <v>0</v>
      </c>
      <c r="AP51" s="125">
        <v>0</v>
      </c>
      <c r="AQ51" s="125">
        <v>1</v>
      </c>
      <c r="AR51" s="125">
        <v>0</v>
      </c>
      <c r="AS51" s="125">
        <v>1</v>
      </c>
      <c r="AT51" s="125">
        <v>1</v>
      </c>
      <c r="AU51" s="126">
        <v>0.5</v>
      </c>
      <c r="AV51" s="153">
        <f>SUM(AE51:AU51)</f>
        <v>8</v>
      </c>
      <c r="AW51" s="54">
        <f>AV51+AD51+T51</f>
        <v>20.5</v>
      </c>
      <c r="AX51" s="41">
        <v>4.5</v>
      </c>
      <c r="AY51" s="24">
        <v>1</v>
      </c>
      <c r="AZ51" s="42">
        <v>2</v>
      </c>
      <c r="BA51" s="59">
        <f>SUM(AX51:AZ51)</f>
        <v>7.5</v>
      </c>
      <c r="BB51" s="64">
        <v>8</v>
      </c>
      <c r="BC51" s="67">
        <f>BB51+BA51+AW51</f>
        <v>36</v>
      </c>
      <c r="BD51" s="71">
        <f>RANK(BC51,$BC$11:$BC$68,0)</f>
        <v>41</v>
      </c>
      <c r="BE51" s="4"/>
      <c r="BF51" s="4"/>
      <c r="BG51" s="87">
        <f t="shared" si="6"/>
        <v>41</v>
      </c>
      <c r="BH51" s="83">
        <f t="shared" si="7"/>
        <v>39</v>
      </c>
      <c r="BI51" s="88">
        <f t="shared" si="8"/>
        <v>33</v>
      </c>
    </row>
    <row r="52" spans="2:65" ht="16.149999999999999" customHeight="1" x14ac:dyDescent="0.2">
      <c r="B52" s="115"/>
      <c r="C52" s="115"/>
      <c r="D52" s="115"/>
      <c r="E52" s="35">
        <v>4</v>
      </c>
      <c r="F52" s="124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6"/>
      <c r="S52" s="126"/>
      <c r="T52" s="31">
        <f>SUM(F52:S52)</f>
        <v>0</v>
      </c>
      <c r="U52" s="145"/>
      <c r="V52" s="133"/>
      <c r="W52" s="133"/>
      <c r="X52" s="133"/>
      <c r="Y52" s="133"/>
      <c r="Z52" s="135"/>
      <c r="AA52" s="135"/>
      <c r="AB52" s="135"/>
      <c r="AC52" s="136"/>
      <c r="AD52" s="142">
        <f>SUM(U52:AC52)</f>
        <v>0</v>
      </c>
      <c r="AE52" s="124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6"/>
      <c r="AV52" s="153">
        <f>SUM(AE52:AU52)</f>
        <v>0</v>
      </c>
      <c r="AW52" s="54">
        <f>AV52+AD52+T52</f>
        <v>0</v>
      </c>
      <c r="AX52" s="41"/>
      <c r="AY52" s="24"/>
      <c r="AZ52" s="42">
        <v>0</v>
      </c>
      <c r="BA52" s="59">
        <f>SUM(AX52:AZ52)</f>
        <v>0</v>
      </c>
      <c r="BB52" s="64">
        <v>0</v>
      </c>
      <c r="BC52" s="67">
        <f>BB52+BA52+AW52</f>
        <v>0</v>
      </c>
      <c r="BD52" s="71">
        <f>RANK(BC52,$BC$11:$BC$68,0)</f>
        <v>42</v>
      </c>
      <c r="BE52" s="4"/>
      <c r="BF52" s="4"/>
      <c r="BG52" s="87">
        <f t="shared" si="6"/>
        <v>42</v>
      </c>
      <c r="BH52" s="83">
        <f t="shared" si="7"/>
        <v>42</v>
      </c>
      <c r="BI52" s="88">
        <f t="shared" si="8"/>
        <v>42</v>
      </c>
    </row>
    <row r="53" spans="2:65" ht="16.149999999999999" customHeight="1" x14ac:dyDescent="0.2">
      <c r="B53" s="117"/>
      <c r="C53" s="117"/>
      <c r="D53" s="114"/>
      <c r="E53" s="35">
        <v>32</v>
      </c>
      <c r="F53" s="124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6"/>
      <c r="S53" s="126"/>
      <c r="T53" s="31">
        <f>SUM(F53:S53)</f>
        <v>0</v>
      </c>
      <c r="U53" s="145"/>
      <c r="V53" s="133"/>
      <c r="W53" s="133"/>
      <c r="X53" s="133"/>
      <c r="Y53" s="133"/>
      <c r="Z53" s="135"/>
      <c r="AA53" s="135"/>
      <c r="AB53" s="135"/>
      <c r="AC53" s="136"/>
      <c r="AD53" s="142">
        <f>SUM(U53:AC53)</f>
        <v>0</v>
      </c>
      <c r="AE53" s="124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6"/>
      <c r="AV53" s="153">
        <f>SUM(AE53:AU53)</f>
        <v>0</v>
      </c>
      <c r="AW53" s="54">
        <f>AV53+AD53+T53</f>
        <v>0</v>
      </c>
      <c r="AX53" s="41"/>
      <c r="AY53" s="24"/>
      <c r="AZ53" s="42">
        <v>0</v>
      </c>
      <c r="BA53" s="59">
        <f>SUM(AX53:AZ53)</f>
        <v>0</v>
      </c>
      <c r="BB53" s="64">
        <v>0</v>
      </c>
      <c r="BC53" s="67">
        <f>BB53+BA53+AW53</f>
        <v>0</v>
      </c>
      <c r="BD53" s="71">
        <f>RANK(BC53,$BC$11:$BC$68,0)</f>
        <v>42</v>
      </c>
      <c r="BE53" s="4"/>
      <c r="BF53" s="4"/>
      <c r="BG53" s="87">
        <f t="shared" si="6"/>
        <v>42</v>
      </c>
      <c r="BH53" s="83">
        <f t="shared" si="7"/>
        <v>42</v>
      </c>
      <c r="BI53" s="88">
        <f t="shared" si="8"/>
        <v>42</v>
      </c>
    </row>
    <row r="54" spans="2:65" ht="15" customHeight="1" x14ac:dyDescent="0.2">
      <c r="B54" s="114"/>
      <c r="C54" s="114"/>
      <c r="D54" s="116"/>
      <c r="E54" s="35">
        <v>41</v>
      </c>
      <c r="F54" s="124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6"/>
      <c r="S54" s="126"/>
      <c r="T54" s="31">
        <f>SUM(F54:S54)</f>
        <v>0</v>
      </c>
      <c r="U54" s="145"/>
      <c r="V54" s="133"/>
      <c r="W54" s="133"/>
      <c r="X54" s="133"/>
      <c r="Y54" s="133"/>
      <c r="Z54" s="135"/>
      <c r="AA54" s="135"/>
      <c r="AB54" s="135"/>
      <c r="AC54" s="136"/>
      <c r="AD54" s="142">
        <f>SUM(U54:AC54)</f>
        <v>0</v>
      </c>
      <c r="AE54" s="124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6"/>
      <c r="AV54" s="153">
        <f>SUM(AE54:AU54)</f>
        <v>0</v>
      </c>
      <c r="AW54" s="54">
        <f>AV54+AD54+T54</f>
        <v>0</v>
      </c>
      <c r="AX54" s="41"/>
      <c r="AY54" s="24"/>
      <c r="AZ54" s="42">
        <v>0</v>
      </c>
      <c r="BA54" s="59">
        <f>SUM(AX54:AZ54)</f>
        <v>0</v>
      </c>
      <c r="BB54" s="64">
        <v>0</v>
      </c>
      <c r="BC54" s="67">
        <f>BB54+BA54+AW54</f>
        <v>0</v>
      </c>
      <c r="BD54" s="71">
        <f>RANK(BC54,$BC$11:$BC$68,0)</f>
        <v>42</v>
      </c>
      <c r="BE54" s="4"/>
      <c r="BF54" s="4"/>
      <c r="BG54" s="87">
        <f t="shared" si="6"/>
        <v>42</v>
      </c>
      <c r="BH54" s="83">
        <f t="shared" si="7"/>
        <v>42</v>
      </c>
      <c r="BI54" s="88">
        <f t="shared" si="8"/>
        <v>42</v>
      </c>
    </row>
    <row r="55" spans="2:65" ht="16.149999999999999" customHeight="1" x14ac:dyDescent="0.2">
      <c r="B55" s="106"/>
      <c r="C55" s="108"/>
      <c r="D55" s="111"/>
      <c r="E55" s="47">
        <v>45</v>
      </c>
      <c r="F55" s="127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9"/>
      <c r="S55" s="129"/>
      <c r="T55" s="31">
        <f>SUM(F55:S55)</f>
        <v>0</v>
      </c>
      <c r="U55" s="146"/>
      <c r="V55" s="137"/>
      <c r="W55" s="137"/>
      <c r="X55" s="137"/>
      <c r="Y55" s="137"/>
      <c r="Z55" s="135"/>
      <c r="AA55" s="135"/>
      <c r="AB55" s="135"/>
      <c r="AC55" s="136"/>
      <c r="AD55" s="142">
        <f>SUM(U55:AC55)</f>
        <v>0</v>
      </c>
      <c r="AE55" s="124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6"/>
      <c r="AV55" s="153">
        <f>SUM(AE55:AU55)</f>
        <v>0</v>
      </c>
      <c r="AW55" s="55">
        <f>AV55+AD55+T55</f>
        <v>0</v>
      </c>
      <c r="AX55" s="49"/>
      <c r="AY55" s="48"/>
      <c r="AZ55" s="50">
        <v>0</v>
      </c>
      <c r="BA55" s="60">
        <f>SUM(AX55:AZ55)</f>
        <v>0</v>
      </c>
      <c r="BB55" s="64">
        <v>0</v>
      </c>
      <c r="BC55" s="68">
        <f>BB55+BA55+AW55</f>
        <v>0</v>
      </c>
      <c r="BD55" s="72">
        <f>RANK(BC55,$BC$11:$BC$68,0)</f>
        <v>42</v>
      </c>
      <c r="BE55" s="4"/>
      <c r="BF55" s="4"/>
      <c r="BG55" s="87">
        <f t="shared" si="6"/>
        <v>42</v>
      </c>
      <c r="BH55" s="83">
        <f t="shared" si="7"/>
        <v>42</v>
      </c>
      <c r="BI55" s="88">
        <f t="shared" si="8"/>
        <v>42</v>
      </c>
    </row>
    <row r="56" spans="2:65" ht="16.149999999999999" customHeight="1" x14ac:dyDescent="0.2">
      <c r="B56" s="106"/>
      <c r="C56" s="108"/>
      <c r="D56" s="111"/>
      <c r="E56" s="52">
        <v>46</v>
      </c>
      <c r="F56" s="124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6"/>
      <c r="S56" s="126"/>
      <c r="T56" s="31">
        <f>SUM(F56:S56)</f>
        <v>0</v>
      </c>
      <c r="U56" s="147"/>
      <c r="V56" s="135"/>
      <c r="W56" s="135"/>
      <c r="X56" s="135"/>
      <c r="Y56" s="135"/>
      <c r="Z56" s="135"/>
      <c r="AA56" s="135"/>
      <c r="AB56" s="135"/>
      <c r="AC56" s="136"/>
      <c r="AD56" s="142">
        <f>SUM(U56:AC56)</f>
        <v>0</v>
      </c>
      <c r="AE56" s="124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6"/>
      <c r="AV56" s="153">
        <f>SUM(AE56:AU56)</f>
        <v>0</v>
      </c>
      <c r="AW56" s="54">
        <f>AV56+AD56+T56</f>
        <v>0</v>
      </c>
      <c r="AX56" s="41"/>
      <c r="AY56" s="24"/>
      <c r="AZ56" s="42">
        <v>0</v>
      </c>
      <c r="BA56" s="59">
        <f>SUM(AX56:AZ56)</f>
        <v>0</v>
      </c>
      <c r="BB56" s="64">
        <v>0</v>
      </c>
      <c r="BC56" s="67">
        <f>BB56+BA56+AW56</f>
        <v>0</v>
      </c>
      <c r="BD56" s="73">
        <f>RANK(BC56,$BC$11:$BC$68,0)</f>
        <v>42</v>
      </c>
      <c r="BE56" s="4"/>
      <c r="BF56" s="4"/>
      <c r="BG56" s="87">
        <f t="shared" si="6"/>
        <v>42</v>
      </c>
      <c r="BH56" s="83">
        <f t="shared" si="7"/>
        <v>42</v>
      </c>
      <c r="BI56" s="88">
        <f t="shared" si="8"/>
        <v>42</v>
      </c>
    </row>
    <row r="57" spans="2:65" ht="16.149999999999999" customHeight="1" x14ac:dyDescent="0.2">
      <c r="B57" s="106"/>
      <c r="C57" s="108"/>
      <c r="D57" s="109"/>
      <c r="E57" s="52">
        <v>47</v>
      </c>
      <c r="F57" s="124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6"/>
      <c r="S57" s="126"/>
      <c r="T57" s="31">
        <f>SUM(F57:S57)</f>
        <v>0</v>
      </c>
      <c r="U57" s="147"/>
      <c r="V57" s="135"/>
      <c r="W57" s="135"/>
      <c r="X57" s="135"/>
      <c r="Y57" s="135"/>
      <c r="Z57" s="135"/>
      <c r="AA57" s="135"/>
      <c r="AB57" s="135"/>
      <c r="AC57" s="136"/>
      <c r="AD57" s="142">
        <f>SUM(U57:AC57)</f>
        <v>0</v>
      </c>
      <c r="AE57" s="124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6"/>
      <c r="AV57" s="153">
        <f>SUM(AE57:AU57)</f>
        <v>0</v>
      </c>
      <c r="AW57" s="54">
        <f>AV57+AD57+T57</f>
        <v>0</v>
      </c>
      <c r="AX57" s="41"/>
      <c r="AY57" s="24"/>
      <c r="AZ57" s="42">
        <v>0</v>
      </c>
      <c r="BA57" s="59">
        <f>SUM(AX57:AZ57)</f>
        <v>0</v>
      </c>
      <c r="BB57" s="64">
        <v>0</v>
      </c>
      <c r="BC57" s="67">
        <f>BB57+BA57+AW57</f>
        <v>0</v>
      </c>
      <c r="BD57" s="73">
        <f>RANK(BC57,$BC$11:$BC$68,0)</f>
        <v>42</v>
      </c>
      <c r="BE57" s="4"/>
      <c r="BF57" s="4"/>
      <c r="BG57" s="87">
        <f t="shared" si="6"/>
        <v>42</v>
      </c>
      <c r="BH57" s="83">
        <f t="shared" si="7"/>
        <v>42</v>
      </c>
      <c r="BI57" s="88">
        <f t="shared" si="8"/>
        <v>42</v>
      </c>
    </row>
    <row r="58" spans="2:65" ht="16.149999999999999" customHeight="1" x14ac:dyDescent="0.2">
      <c r="B58" s="106"/>
      <c r="C58" s="108"/>
      <c r="D58" s="110"/>
      <c r="E58" s="52">
        <v>48</v>
      </c>
      <c r="F58" s="124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6"/>
      <c r="S58" s="126"/>
      <c r="T58" s="31">
        <f>SUM(F58:S58)</f>
        <v>0</v>
      </c>
      <c r="U58" s="147"/>
      <c r="V58" s="135"/>
      <c r="W58" s="135"/>
      <c r="X58" s="135"/>
      <c r="Y58" s="135"/>
      <c r="Z58" s="135"/>
      <c r="AA58" s="135"/>
      <c r="AB58" s="135"/>
      <c r="AC58" s="136"/>
      <c r="AD58" s="142">
        <f>SUM(U58:AC58)</f>
        <v>0</v>
      </c>
      <c r="AE58" s="124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6"/>
      <c r="AV58" s="153">
        <f>SUM(AE58:AU58)</f>
        <v>0</v>
      </c>
      <c r="AW58" s="54">
        <f>AV58+AD58+T58</f>
        <v>0</v>
      </c>
      <c r="AX58" s="41"/>
      <c r="AY58" s="24"/>
      <c r="AZ58" s="42">
        <v>0</v>
      </c>
      <c r="BA58" s="59">
        <f>SUM(AX58:AZ58)</f>
        <v>0</v>
      </c>
      <c r="BB58" s="64">
        <v>0</v>
      </c>
      <c r="BC58" s="67">
        <f>BB58+BA58+AW58</f>
        <v>0</v>
      </c>
      <c r="BD58" s="73">
        <f>RANK(BC58,$BC$11:$BC$68,0)</f>
        <v>42</v>
      </c>
      <c r="BE58" s="4"/>
      <c r="BF58" s="4"/>
      <c r="BG58" s="87">
        <f t="shared" si="6"/>
        <v>42</v>
      </c>
      <c r="BH58" s="83">
        <f t="shared" si="7"/>
        <v>42</v>
      </c>
      <c r="BI58" s="88">
        <f t="shared" si="8"/>
        <v>42</v>
      </c>
    </row>
    <row r="59" spans="2:65" ht="16.149999999999999" customHeight="1" x14ac:dyDescent="0.2">
      <c r="B59" s="106"/>
      <c r="C59" s="108"/>
      <c r="D59" s="110"/>
      <c r="E59" s="52">
        <v>49</v>
      </c>
      <c r="F59" s="124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6"/>
      <c r="S59" s="126"/>
      <c r="T59" s="31">
        <f>SUM(F59:S59)</f>
        <v>0</v>
      </c>
      <c r="U59" s="147"/>
      <c r="V59" s="135"/>
      <c r="W59" s="135"/>
      <c r="X59" s="135"/>
      <c r="Y59" s="135"/>
      <c r="Z59" s="135"/>
      <c r="AA59" s="135"/>
      <c r="AB59" s="135"/>
      <c r="AC59" s="136"/>
      <c r="AD59" s="142">
        <f>SUM(U59:AC59)</f>
        <v>0</v>
      </c>
      <c r="AE59" s="124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6"/>
      <c r="AV59" s="153">
        <f>SUM(AE59:AU59)</f>
        <v>0</v>
      </c>
      <c r="AW59" s="54">
        <f>AV59+AD59+T59</f>
        <v>0</v>
      </c>
      <c r="AX59" s="41"/>
      <c r="AY59" s="24"/>
      <c r="AZ59" s="42">
        <v>0</v>
      </c>
      <c r="BA59" s="59">
        <f>SUM(AX59:AZ59)</f>
        <v>0</v>
      </c>
      <c r="BB59" s="64">
        <v>0</v>
      </c>
      <c r="BC59" s="67">
        <f>BB59+BA59+AW59</f>
        <v>0</v>
      </c>
      <c r="BD59" s="73">
        <f>RANK(BC59,$BC$11:$BC$68,0)</f>
        <v>42</v>
      </c>
      <c r="BE59" s="4"/>
      <c r="BF59" s="4"/>
      <c r="BG59" s="87">
        <f t="shared" si="6"/>
        <v>42</v>
      </c>
      <c r="BH59" s="83">
        <f t="shared" si="7"/>
        <v>42</v>
      </c>
      <c r="BI59" s="88">
        <f t="shared" si="8"/>
        <v>42</v>
      </c>
    </row>
    <row r="60" spans="2:65" ht="16.149999999999999" customHeight="1" x14ac:dyDescent="0.2">
      <c r="B60" s="106"/>
      <c r="C60" s="108"/>
      <c r="D60" s="110"/>
      <c r="E60" s="52">
        <v>50</v>
      </c>
      <c r="F60" s="124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6"/>
      <c r="S60" s="126"/>
      <c r="T60" s="31">
        <f>SUM(F60:S60)</f>
        <v>0</v>
      </c>
      <c r="U60" s="147"/>
      <c r="V60" s="135"/>
      <c r="W60" s="135"/>
      <c r="X60" s="135"/>
      <c r="Y60" s="135"/>
      <c r="Z60" s="135"/>
      <c r="AA60" s="135"/>
      <c r="AB60" s="135"/>
      <c r="AC60" s="136"/>
      <c r="AD60" s="142">
        <f>SUM(U60:AC60)</f>
        <v>0</v>
      </c>
      <c r="AE60" s="124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6"/>
      <c r="AV60" s="153">
        <f>SUM(AE60:AU60)</f>
        <v>0</v>
      </c>
      <c r="AW60" s="54">
        <f>AV60+AD60+T60</f>
        <v>0</v>
      </c>
      <c r="AX60" s="41"/>
      <c r="AY60" s="24"/>
      <c r="AZ60" s="42">
        <v>0</v>
      </c>
      <c r="BA60" s="59">
        <f>SUM(AX60:AZ60)</f>
        <v>0</v>
      </c>
      <c r="BB60" s="64">
        <v>0</v>
      </c>
      <c r="BC60" s="67">
        <v>0</v>
      </c>
      <c r="BD60" s="73">
        <f>RANK(BC60,$BC$11:$BC$68,0)</f>
        <v>42</v>
      </c>
      <c r="BE60" s="4"/>
      <c r="BF60" s="4"/>
      <c r="BG60" s="87">
        <f t="shared" si="6"/>
        <v>42</v>
      </c>
      <c r="BH60" s="83">
        <f t="shared" si="7"/>
        <v>42</v>
      </c>
      <c r="BI60" s="88">
        <f t="shared" si="8"/>
        <v>42</v>
      </c>
    </row>
    <row r="61" spans="2:65" ht="16.149999999999999" customHeight="1" thickBot="1" x14ac:dyDescent="0.25">
      <c r="B61" s="106"/>
      <c r="C61" s="108"/>
      <c r="D61" s="110"/>
      <c r="E61" s="52">
        <v>51</v>
      </c>
      <c r="F61" s="130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2"/>
      <c r="S61" s="132"/>
      <c r="T61" s="32">
        <f>SUM(F61:S61)</f>
        <v>0</v>
      </c>
      <c r="U61" s="148"/>
      <c r="V61" s="138"/>
      <c r="W61" s="138"/>
      <c r="X61" s="138"/>
      <c r="Y61" s="138"/>
      <c r="Z61" s="138"/>
      <c r="AA61" s="138"/>
      <c r="AB61" s="138"/>
      <c r="AC61" s="139"/>
      <c r="AD61" s="144">
        <f>SUM(U61:AC61)</f>
        <v>0</v>
      </c>
      <c r="AE61" s="130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2"/>
      <c r="AV61" s="154">
        <f>SUM(AE61:AU61)</f>
        <v>0</v>
      </c>
      <c r="AW61" s="56">
        <f>AV61+AD61+T61</f>
        <v>0</v>
      </c>
      <c r="AX61" s="43"/>
      <c r="AY61" s="37"/>
      <c r="AZ61" s="44">
        <v>0</v>
      </c>
      <c r="BA61" s="61">
        <f>SUM(AX61:AZ61)</f>
        <v>0</v>
      </c>
      <c r="BB61" s="112">
        <v>0</v>
      </c>
      <c r="BC61" s="69">
        <v>0</v>
      </c>
      <c r="BD61" s="74">
        <f>RANK(BC61,$BC$11:$BC$68,0)</f>
        <v>42</v>
      </c>
      <c r="BE61" s="4"/>
      <c r="BF61" s="4"/>
      <c r="BG61" s="89">
        <f t="shared" si="6"/>
        <v>42</v>
      </c>
      <c r="BH61" s="90">
        <f t="shared" si="7"/>
        <v>42</v>
      </c>
      <c r="BI61" s="91">
        <f t="shared" si="8"/>
        <v>42</v>
      </c>
      <c r="BJ61" s="76"/>
      <c r="BK61" s="76"/>
      <c r="BL61" s="76"/>
      <c r="BM61" s="76"/>
    </row>
    <row r="62" spans="2:65" ht="16.149999999999999" customHeight="1" x14ac:dyDescent="0.2">
      <c r="B62" s="45"/>
      <c r="C62" s="45"/>
      <c r="D62" s="45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75"/>
      <c r="U62" s="46"/>
      <c r="V62" s="46"/>
      <c r="W62" s="46"/>
      <c r="X62" s="46"/>
      <c r="Y62" s="46"/>
      <c r="Z62" s="46"/>
      <c r="AA62" s="46"/>
      <c r="AB62" s="46"/>
      <c r="AC62" s="46"/>
      <c r="AD62" s="7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75"/>
      <c r="AX62" s="15"/>
      <c r="AY62" s="15"/>
      <c r="AZ62" s="15"/>
      <c r="BA62" s="15"/>
      <c r="BB62" s="15"/>
      <c r="BC62" s="15"/>
      <c r="BD62" s="16"/>
      <c r="BE62" s="18"/>
      <c r="BF62" s="18"/>
      <c r="BG62" s="18"/>
      <c r="BH62" s="18"/>
      <c r="BI62" s="18"/>
      <c r="BJ62" s="76"/>
      <c r="BK62" s="76"/>
      <c r="BL62" s="76"/>
      <c r="BM62" s="76"/>
    </row>
    <row r="63" spans="2:65" ht="16.149999999999999" customHeight="1" x14ac:dyDescent="0.2">
      <c r="B63" s="76"/>
      <c r="C63" s="76"/>
      <c r="D63" s="76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6"/>
      <c r="BE63" s="18"/>
      <c r="BF63" s="18"/>
      <c r="BG63" s="18"/>
      <c r="BH63" s="18"/>
      <c r="BI63" s="18"/>
      <c r="BJ63" s="76"/>
      <c r="BK63" s="76"/>
      <c r="BL63" s="76"/>
      <c r="BM63" s="76"/>
    </row>
    <row r="64" spans="2:65" ht="16.149999999999999" customHeight="1" x14ac:dyDescent="0.2">
      <c r="D64" s="4"/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6"/>
      <c r="BE64" s="4"/>
      <c r="BF64" s="4"/>
      <c r="BG64" s="4"/>
      <c r="BH64" s="4"/>
      <c r="BI64" s="4"/>
    </row>
    <row r="65" spans="2:61" ht="16.149999999999999" customHeight="1" x14ac:dyDescent="0.2">
      <c r="D65" s="4"/>
      <c r="E65" s="13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6"/>
      <c r="BE65" s="4"/>
      <c r="BF65" s="4"/>
      <c r="BG65" s="4"/>
      <c r="BH65" s="4"/>
      <c r="BI65" s="4"/>
    </row>
    <row r="66" spans="2:61" ht="16.149999999999999" customHeight="1" x14ac:dyDescent="0.2">
      <c r="B66" t="s">
        <v>41</v>
      </c>
      <c r="E66" s="13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6"/>
      <c r="BE66" s="4"/>
      <c r="BF66" s="4"/>
      <c r="BG66" s="4"/>
      <c r="BH66" s="4"/>
      <c r="BI66" s="4"/>
    </row>
    <row r="67" spans="2:61" ht="16.149999999999999" customHeight="1" x14ac:dyDescent="0.25">
      <c r="B67" s="77" t="s">
        <v>14</v>
      </c>
      <c r="E67" s="13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6"/>
      <c r="BE67" s="4"/>
      <c r="BF67" s="4"/>
      <c r="BG67" s="4"/>
      <c r="BH67" s="4"/>
      <c r="BI67" s="4"/>
    </row>
    <row r="68" spans="2:61" ht="16.149999999999999" customHeight="1" x14ac:dyDescent="0.2">
      <c r="B68" t="s">
        <v>15</v>
      </c>
      <c r="E68" s="17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6"/>
      <c r="BE68" s="4"/>
      <c r="BF68" s="4"/>
      <c r="BG68" s="4"/>
      <c r="BH68" s="4"/>
      <c r="BI68" s="4"/>
    </row>
    <row r="69" spans="2:61" ht="16.149999999999999" customHeight="1" x14ac:dyDescent="0.2">
      <c r="B69" t="s">
        <v>42</v>
      </c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3"/>
      <c r="BE69" s="4"/>
      <c r="BF69" s="4"/>
      <c r="BG69" s="4"/>
      <c r="BH69" s="4"/>
      <c r="BI69" s="4"/>
    </row>
    <row r="70" spans="2:61" ht="16.149999999999999" customHeight="1" x14ac:dyDescent="0.2">
      <c r="B70" t="s">
        <v>43</v>
      </c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3"/>
      <c r="BE70" s="4"/>
      <c r="BF70" s="4"/>
      <c r="BG70" s="4"/>
      <c r="BH70" s="4"/>
      <c r="BI70" s="4"/>
    </row>
    <row r="71" spans="2:61" ht="16.149999999999999" customHeight="1" x14ac:dyDescent="0.2">
      <c r="B71" t="s">
        <v>44</v>
      </c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3"/>
      <c r="BE71" s="4"/>
      <c r="BF71" s="4"/>
      <c r="BG71" s="4"/>
      <c r="BH71" s="4"/>
      <c r="BI71" s="4"/>
    </row>
    <row r="72" spans="2:61" ht="16.149999999999999" customHeight="1" x14ac:dyDescent="0.2"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3"/>
      <c r="BE72" s="4"/>
      <c r="BF72" s="4"/>
      <c r="BG72" s="4"/>
      <c r="BH72" s="4"/>
      <c r="BI72" s="4"/>
    </row>
    <row r="73" spans="2:61" ht="16.149999999999999" customHeight="1" x14ac:dyDescent="0.25">
      <c r="B73" s="77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3"/>
      <c r="BE73" s="4"/>
      <c r="BF73" s="4"/>
      <c r="BG73" s="4"/>
      <c r="BH73" s="4"/>
      <c r="BI73" s="4"/>
    </row>
    <row r="74" spans="2:61" ht="16.149999999999999" customHeight="1" x14ac:dyDescent="0.2"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3"/>
      <c r="BE74" s="4"/>
      <c r="BF74" s="4"/>
      <c r="BG74" s="4"/>
      <c r="BH74" s="4"/>
      <c r="BI74" s="4"/>
    </row>
    <row r="75" spans="2:61" ht="16.149999999999999" customHeight="1" x14ac:dyDescent="0.2"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3"/>
      <c r="BE75" s="4"/>
      <c r="BF75" s="4"/>
      <c r="BG75" s="4"/>
      <c r="BH75" s="4"/>
      <c r="BI75" s="4"/>
    </row>
    <row r="76" spans="2:61" ht="16.149999999999999" customHeight="1" x14ac:dyDescent="0.2"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3"/>
      <c r="BE76" s="4"/>
      <c r="BF76" s="4"/>
      <c r="BG76" s="4"/>
      <c r="BH76" s="4"/>
      <c r="BI76" s="4"/>
    </row>
    <row r="77" spans="2:61" ht="16.149999999999999" customHeight="1" x14ac:dyDescent="0.2"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3"/>
      <c r="BE77" s="4"/>
      <c r="BF77" s="4"/>
      <c r="BG77" s="4"/>
      <c r="BH77" s="4"/>
      <c r="BI77" s="4"/>
    </row>
    <row r="78" spans="2:61" ht="16.149999999999999" customHeight="1" x14ac:dyDescent="0.2"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3"/>
      <c r="BE78" s="4"/>
      <c r="BF78" s="4"/>
      <c r="BG78" s="4"/>
      <c r="BH78" s="4"/>
      <c r="BI78" s="4"/>
    </row>
    <row r="79" spans="2:61" ht="16.149999999999999" customHeight="1" x14ac:dyDescent="0.2"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3"/>
      <c r="BE79" s="4"/>
      <c r="BF79" s="4"/>
      <c r="BG79" s="4"/>
      <c r="BH79" s="4"/>
      <c r="BI79" s="4"/>
    </row>
    <row r="80" spans="2:61" ht="16.149999999999999" customHeight="1" x14ac:dyDescent="0.2"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3"/>
      <c r="BE80" s="4"/>
      <c r="BF80" s="4"/>
      <c r="BG80" s="4"/>
      <c r="BH80" s="4"/>
      <c r="BI80" s="4"/>
    </row>
    <row r="81" spans="5:61" ht="16.149999999999999" customHeight="1" x14ac:dyDescent="0.2"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3"/>
      <c r="BE81" s="4"/>
      <c r="BF81" s="4"/>
      <c r="BG81" s="4"/>
      <c r="BH81" s="4"/>
      <c r="BI81" s="4"/>
    </row>
    <row r="82" spans="5:61" ht="16.149999999999999" customHeight="1" x14ac:dyDescent="0.2"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3"/>
      <c r="BE82" s="4"/>
      <c r="BF82" s="4"/>
      <c r="BG82" s="4"/>
      <c r="BH82" s="4"/>
      <c r="BI82" s="4"/>
    </row>
    <row r="83" spans="5:61" ht="16.149999999999999" customHeight="1" x14ac:dyDescent="0.2"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3"/>
      <c r="BE83" s="4"/>
      <c r="BF83" s="4"/>
      <c r="BG83" s="4"/>
      <c r="BH83" s="4"/>
      <c r="BI83" s="4"/>
    </row>
    <row r="84" spans="5:61" ht="16.149999999999999" customHeight="1" x14ac:dyDescent="0.2"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3"/>
      <c r="BE84" s="4"/>
      <c r="BF84" s="4"/>
      <c r="BG84" s="4"/>
      <c r="BH84" s="4"/>
      <c r="BI84" s="4"/>
    </row>
    <row r="85" spans="5:61" ht="16.149999999999999" customHeight="1" x14ac:dyDescent="0.2"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3"/>
      <c r="BE85" s="4"/>
      <c r="BF85" s="4"/>
      <c r="BG85" s="4"/>
      <c r="BH85" s="4"/>
      <c r="BI85" s="4"/>
    </row>
    <row r="86" spans="5:61" ht="16.149999999999999" customHeight="1" x14ac:dyDescent="0.2"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3"/>
      <c r="BE86" s="4"/>
      <c r="BF86" s="4"/>
      <c r="BG86" s="4"/>
      <c r="BH86" s="4"/>
      <c r="BI86" s="4"/>
    </row>
    <row r="87" spans="5:61" ht="16.149999999999999" customHeight="1" x14ac:dyDescent="0.2"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3"/>
      <c r="BE87" s="4"/>
      <c r="BF87" s="4"/>
      <c r="BG87" s="4"/>
      <c r="BH87" s="4"/>
      <c r="BI87" s="4"/>
    </row>
    <row r="88" spans="5:61" ht="16.149999999999999" customHeight="1" x14ac:dyDescent="0.2"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3"/>
      <c r="BE88" s="4"/>
      <c r="BF88" s="4"/>
      <c r="BG88" s="4"/>
      <c r="BH88" s="4"/>
      <c r="BI88" s="4"/>
    </row>
    <row r="89" spans="5:61" ht="16.149999999999999" customHeight="1" x14ac:dyDescent="0.2"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3"/>
      <c r="BE89" s="4"/>
      <c r="BF89" s="4"/>
      <c r="BG89" s="4"/>
      <c r="BH89" s="4"/>
      <c r="BI89" s="4"/>
    </row>
    <row r="90" spans="5:61" ht="16.149999999999999" customHeight="1" x14ac:dyDescent="0.2"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3"/>
      <c r="BE90" s="4"/>
      <c r="BF90" s="4"/>
      <c r="BG90" s="4"/>
      <c r="BH90" s="4"/>
      <c r="BI90" s="4"/>
    </row>
    <row r="91" spans="5:61" ht="16.149999999999999" customHeight="1" x14ac:dyDescent="0.2"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3"/>
      <c r="BE91" s="4"/>
      <c r="BF91" s="4"/>
      <c r="BG91" s="4"/>
      <c r="BH91" s="4"/>
      <c r="BI91" s="4"/>
    </row>
    <row r="92" spans="5:61" ht="16.149999999999999" customHeight="1" x14ac:dyDescent="0.2">
      <c r="E92" s="3"/>
      <c r="F92" s="18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3"/>
      <c r="BE92" s="4"/>
      <c r="BF92" s="4"/>
      <c r="BG92" s="4"/>
      <c r="BH92" s="4"/>
      <c r="BI92" s="4"/>
    </row>
    <row r="93" spans="5:61" ht="16.149999999999999" customHeight="1" x14ac:dyDescent="0.2">
      <c r="E93" s="3"/>
      <c r="F93" s="1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3"/>
      <c r="BE93" s="4"/>
      <c r="BF93" s="4"/>
      <c r="BG93" s="4"/>
      <c r="BH93" s="4"/>
      <c r="BI93" s="4"/>
    </row>
    <row r="94" spans="5:61" ht="16.149999999999999" customHeight="1" x14ac:dyDescent="0.2">
      <c r="E94" s="3"/>
      <c r="F94" s="1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3"/>
      <c r="BE94" s="4"/>
      <c r="BF94" s="4"/>
      <c r="BG94" s="4"/>
      <c r="BH94" s="4"/>
      <c r="BI94" s="4"/>
    </row>
    <row r="95" spans="5:61" ht="16.149999999999999" customHeight="1" x14ac:dyDescent="0.2">
      <c r="E95" s="3"/>
      <c r="F95" s="18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3"/>
      <c r="BE95" s="4"/>
      <c r="BF95" s="4"/>
      <c r="BG95" s="4"/>
      <c r="BH95" s="4"/>
      <c r="BI95" s="4"/>
    </row>
    <row r="96" spans="5:61" ht="16.149999999999999" customHeight="1" x14ac:dyDescent="0.2">
      <c r="E96" s="3"/>
      <c r="F96" s="18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3"/>
      <c r="BE96" s="4"/>
      <c r="BF96" s="4"/>
      <c r="BG96" s="4"/>
      <c r="BH96" s="4"/>
      <c r="BI96" s="4"/>
    </row>
    <row r="97" spans="5:61" ht="16.149999999999999" customHeight="1" x14ac:dyDescent="0.2">
      <c r="E97" s="3"/>
      <c r="F97" s="18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3"/>
      <c r="BE97" s="4"/>
      <c r="BF97" s="4"/>
      <c r="BG97" s="4"/>
      <c r="BH97" s="4"/>
      <c r="BI97" s="4"/>
    </row>
    <row r="98" spans="5:61" ht="16.149999999999999" customHeight="1" x14ac:dyDescent="0.2"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3"/>
      <c r="BE98" s="4"/>
      <c r="BF98" s="4"/>
      <c r="BG98" s="4"/>
      <c r="BH98" s="4"/>
      <c r="BI98" s="4"/>
    </row>
    <row r="99" spans="5:61" ht="16.149999999999999" customHeight="1" x14ac:dyDescent="0.2"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3"/>
      <c r="BE99" s="4"/>
      <c r="BF99" s="4"/>
      <c r="BG99" s="4"/>
      <c r="BH99" s="4"/>
      <c r="BI99" s="4"/>
    </row>
    <row r="100" spans="5:61" ht="16.149999999999999" customHeight="1" x14ac:dyDescent="0.2"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3"/>
      <c r="BE100" s="4"/>
      <c r="BF100" s="4"/>
      <c r="BG100" s="4"/>
      <c r="BH100" s="4"/>
      <c r="BI100" s="4"/>
    </row>
    <row r="101" spans="5:61" ht="16.149999999999999" customHeight="1" x14ac:dyDescent="0.2"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3"/>
      <c r="BE101" s="4"/>
      <c r="BF101" s="4"/>
      <c r="BG101" s="4"/>
      <c r="BH101" s="4"/>
      <c r="BI101" s="4"/>
    </row>
    <row r="102" spans="5:61" ht="16.149999999999999" customHeight="1" x14ac:dyDescent="0.2"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3"/>
      <c r="BE102" s="4"/>
      <c r="BF102" s="4"/>
      <c r="BG102" s="4"/>
      <c r="BH102" s="4"/>
      <c r="BI102" s="4"/>
    </row>
    <row r="103" spans="5:61" ht="16.149999999999999" customHeight="1" x14ac:dyDescent="0.2">
      <c r="E103" s="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3"/>
      <c r="BE103" s="4"/>
      <c r="BF103" s="4"/>
      <c r="BG103" s="4"/>
      <c r="BH103" s="4"/>
      <c r="BI103" s="4"/>
    </row>
    <row r="104" spans="5:61" ht="16.149999999999999" customHeight="1" x14ac:dyDescent="0.2"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3"/>
      <c r="BE104" s="4"/>
      <c r="BF104" s="4"/>
      <c r="BG104" s="4"/>
      <c r="BH104" s="4"/>
      <c r="BI104" s="4"/>
    </row>
    <row r="105" spans="5:61" ht="16.149999999999999" customHeight="1" x14ac:dyDescent="0.2"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3"/>
      <c r="BE105" s="4"/>
      <c r="BF105" s="4"/>
      <c r="BG105" s="4"/>
      <c r="BH105" s="4"/>
      <c r="BI105" s="4"/>
    </row>
    <row r="106" spans="5:61" ht="16.149999999999999" customHeight="1" x14ac:dyDescent="0.2"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3"/>
      <c r="BE106" s="4"/>
      <c r="BF106" s="4"/>
      <c r="BG106" s="4"/>
      <c r="BH106" s="4"/>
      <c r="BI106" s="4"/>
    </row>
    <row r="107" spans="5:61" ht="16.149999999999999" customHeight="1" x14ac:dyDescent="0.2"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3"/>
      <c r="BE107" s="4"/>
      <c r="BF107" s="4"/>
      <c r="BG107" s="4"/>
      <c r="BH107" s="4"/>
      <c r="BI107" s="4"/>
    </row>
    <row r="108" spans="5:61" ht="16.149999999999999" customHeight="1" x14ac:dyDescent="0.2"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3"/>
      <c r="BE108" s="4"/>
      <c r="BF108" s="4"/>
      <c r="BG108" s="4"/>
      <c r="BH108" s="4"/>
      <c r="BI108" s="4"/>
    </row>
    <row r="109" spans="5:61" ht="16.149999999999999" customHeight="1" x14ac:dyDescent="0.2"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3"/>
      <c r="BE109" s="4"/>
      <c r="BF109" s="4"/>
      <c r="BG109" s="4"/>
      <c r="BH109" s="4"/>
      <c r="BI109" s="4"/>
    </row>
    <row r="110" spans="5:61" ht="16.149999999999999" customHeight="1" x14ac:dyDescent="0.2"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3"/>
      <c r="BE110" s="4"/>
      <c r="BF110" s="4"/>
      <c r="BG110" s="4"/>
      <c r="BH110" s="4"/>
      <c r="BI110" s="4"/>
    </row>
    <row r="111" spans="5:61" ht="16.149999999999999" customHeight="1" x14ac:dyDescent="0.2"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3"/>
      <c r="BE111" s="4"/>
      <c r="BF111" s="4"/>
      <c r="BG111" s="4"/>
      <c r="BH111" s="4"/>
      <c r="BI111" s="4"/>
    </row>
    <row r="112" spans="5:61" ht="16.149999999999999" customHeight="1" x14ac:dyDescent="0.2"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3"/>
      <c r="BE112" s="4"/>
      <c r="BF112" s="4"/>
      <c r="BG112" s="4"/>
      <c r="BH112" s="4"/>
      <c r="BI112" s="4"/>
    </row>
    <row r="113" spans="5:61" ht="16.149999999999999" customHeight="1" x14ac:dyDescent="0.2"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3"/>
      <c r="BE113" s="4"/>
      <c r="BF113" s="4"/>
      <c r="BG113" s="4"/>
      <c r="BH113" s="4"/>
      <c r="BI113" s="4"/>
    </row>
    <row r="114" spans="5:61" ht="16.149999999999999" customHeight="1" x14ac:dyDescent="0.2"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3"/>
      <c r="BE114" s="4"/>
      <c r="BF114" s="4"/>
      <c r="BG114" s="4"/>
      <c r="BH114" s="4"/>
      <c r="BI114" s="4"/>
    </row>
    <row r="115" spans="5:61" ht="16.149999999999999" customHeight="1" x14ac:dyDescent="0.2"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3"/>
      <c r="BE115" s="4"/>
      <c r="BF115" s="4"/>
      <c r="BG115" s="4"/>
      <c r="BH115" s="4"/>
      <c r="BI115" s="4"/>
    </row>
    <row r="116" spans="5:61" ht="16.149999999999999" customHeight="1" x14ac:dyDescent="0.2"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3"/>
      <c r="BE116" s="4"/>
      <c r="BF116" s="4"/>
      <c r="BG116" s="4"/>
      <c r="BH116" s="4"/>
      <c r="BI116" s="4"/>
    </row>
    <row r="117" spans="5:61" ht="16.149999999999999" customHeight="1" x14ac:dyDescent="0.2"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3"/>
      <c r="BE117" s="4"/>
      <c r="BF117" s="4"/>
      <c r="BG117" s="4"/>
      <c r="BH117" s="4"/>
      <c r="BI117" s="4"/>
    </row>
    <row r="118" spans="5:61" ht="16.149999999999999" customHeight="1" x14ac:dyDescent="0.2"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3"/>
      <c r="BE118" s="4"/>
      <c r="BF118" s="4"/>
      <c r="BG118" s="4"/>
      <c r="BH118" s="4"/>
      <c r="BI118" s="4"/>
    </row>
    <row r="119" spans="5:61" ht="16.149999999999999" customHeight="1" x14ac:dyDescent="0.2"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3"/>
      <c r="BE119" s="4"/>
      <c r="BF119" s="4"/>
      <c r="BG119" s="4"/>
      <c r="BH119" s="4"/>
      <c r="BI119" s="4"/>
    </row>
    <row r="120" spans="5:61" ht="16.149999999999999" customHeight="1" x14ac:dyDescent="0.2"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3"/>
      <c r="BE120" s="4"/>
      <c r="BF120" s="4"/>
      <c r="BG120" s="4"/>
      <c r="BH120" s="4"/>
      <c r="BI120" s="4"/>
    </row>
    <row r="121" spans="5:61" ht="16.149999999999999" customHeight="1" x14ac:dyDescent="0.2"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3"/>
      <c r="BE121" s="4"/>
      <c r="BF121" s="4"/>
      <c r="BG121" s="4"/>
      <c r="BH121" s="4"/>
      <c r="BI121" s="4"/>
    </row>
    <row r="122" spans="5:61" ht="16.149999999999999" customHeight="1" x14ac:dyDescent="0.2"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3"/>
      <c r="BE122" s="4"/>
      <c r="BF122" s="4"/>
      <c r="BG122" s="4"/>
      <c r="BH122" s="4"/>
      <c r="BI122" s="4"/>
    </row>
    <row r="123" spans="5:61" ht="16.149999999999999" customHeight="1" x14ac:dyDescent="0.2"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3"/>
      <c r="BE123" s="4"/>
      <c r="BF123" s="4"/>
      <c r="BG123" s="4"/>
      <c r="BH123" s="4"/>
      <c r="BI123" s="4"/>
    </row>
    <row r="124" spans="5:61" ht="16.149999999999999" customHeight="1" x14ac:dyDescent="0.2"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3"/>
      <c r="BE124" s="4"/>
      <c r="BF124" s="4"/>
      <c r="BG124" s="4"/>
      <c r="BH124" s="4"/>
      <c r="BI124" s="4"/>
    </row>
    <row r="125" spans="5:61" ht="16.149999999999999" customHeight="1" x14ac:dyDescent="0.2"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3"/>
      <c r="BE125" s="4"/>
      <c r="BF125" s="4"/>
      <c r="BG125" s="4"/>
      <c r="BH125" s="4"/>
      <c r="BI125" s="4"/>
    </row>
    <row r="126" spans="5:61" ht="16.149999999999999" customHeight="1" x14ac:dyDescent="0.2"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3"/>
      <c r="BE126" s="4"/>
      <c r="BF126" s="4"/>
      <c r="BG126" s="4"/>
      <c r="BH126" s="4"/>
      <c r="BI126" s="4"/>
    </row>
    <row r="127" spans="5:61" ht="16.149999999999999" customHeight="1" x14ac:dyDescent="0.2"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3"/>
      <c r="BE127" s="4"/>
      <c r="BF127" s="4"/>
      <c r="BG127" s="4"/>
      <c r="BH127" s="4"/>
      <c r="BI127" s="4"/>
    </row>
    <row r="128" spans="5:61" ht="16.149999999999999" customHeight="1" x14ac:dyDescent="0.2"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3"/>
      <c r="BE128" s="4"/>
      <c r="BF128" s="4"/>
      <c r="BG128" s="4"/>
      <c r="BH128" s="4"/>
      <c r="BI128" s="4"/>
    </row>
    <row r="129" spans="5:61" ht="16.149999999999999" customHeight="1" x14ac:dyDescent="0.2"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3"/>
      <c r="BE129" s="4"/>
      <c r="BF129" s="4"/>
      <c r="BG129" s="4"/>
      <c r="BH129" s="4"/>
      <c r="BI129" s="4"/>
    </row>
    <row r="130" spans="5:61" ht="16.149999999999999" customHeight="1" x14ac:dyDescent="0.2"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3"/>
      <c r="BE130" s="4"/>
      <c r="BF130" s="4"/>
      <c r="BG130" s="4"/>
      <c r="BH130" s="4"/>
      <c r="BI130" s="4"/>
    </row>
    <row r="131" spans="5:61" ht="16.149999999999999" customHeight="1" x14ac:dyDescent="0.2"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3"/>
      <c r="BE131" s="4"/>
      <c r="BF131" s="4"/>
      <c r="BG131" s="4"/>
      <c r="BH131" s="4"/>
      <c r="BI131" s="4"/>
    </row>
    <row r="132" spans="5:61" ht="16.149999999999999" customHeight="1" x14ac:dyDescent="0.2"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3"/>
      <c r="BE132" s="4"/>
      <c r="BF132" s="4"/>
      <c r="BG132" s="4"/>
      <c r="BH132" s="4"/>
      <c r="BI132" s="4"/>
    </row>
    <row r="133" spans="5:61" ht="16.149999999999999" customHeight="1" x14ac:dyDescent="0.2"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3"/>
      <c r="BE133" s="4"/>
      <c r="BF133" s="4"/>
      <c r="BG133" s="4"/>
      <c r="BH133" s="4"/>
      <c r="BI133" s="4"/>
    </row>
    <row r="134" spans="5:61" ht="16.149999999999999" customHeight="1" x14ac:dyDescent="0.2"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3"/>
      <c r="BE134" s="4"/>
      <c r="BF134" s="4"/>
      <c r="BG134" s="4"/>
      <c r="BH134" s="4"/>
      <c r="BI134" s="4"/>
    </row>
    <row r="135" spans="5:61" ht="16.149999999999999" customHeight="1" x14ac:dyDescent="0.2"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3"/>
      <c r="BE135" s="4"/>
      <c r="BF135" s="4"/>
      <c r="BG135" s="4"/>
      <c r="BH135" s="4"/>
      <c r="BI135" s="4"/>
    </row>
    <row r="136" spans="5:61" ht="16.149999999999999" customHeight="1" x14ac:dyDescent="0.2"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3"/>
      <c r="BE136" s="4"/>
      <c r="BF136" s="4"/>
      <c r="BG136" s="4"/>
      <c r="BH136" s="4"/>
      <c r="BI136" s="4"/>
    </row>
    <row r="137" spans="5:61" ht="16.149999999999999" customHeight="1" x14ac:dyDescent="0.2"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3"/>
      <c r="BE137" s="4"/>
      <c r="BF137" s="4"/>
      <c r="BG137" s="4"/>
      <c r="BH137" s="4"/>
      <c r="BI137" s="4"/>
    </row>
    <row r="138" spans="5:61" ht="16.149999999999999" customHeight="1" x14ac:dyDescent="0.2"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3"/>
      <c r="BE138" s="4"/>
      <c r="BF138" s="4"/>
      <c r="BG138" s="4"/>
      <c r="BH138" s="4"/>
      <c r="BI138" s="4"/>
    </row>
    <row r="139" spans="5:61" ht="16.149999999999999" customHeight="1" x14ac:dyDescent="0.2"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3"/>
      <c r="BE139" s="4"/>
      <c r="BF139" s="4"/>
      <c r="BG139" s="4"/>
      <c r="BH139" s="4"/>
      <c r="BI139" s="4"/>
    </row>
    <row r="140" spans="5:61" ht="16.149999999999999" customHeight="1" x14ac:dyDescent="0.2"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3"/>
      <c r="BE140" s="4"/>
      <c r="BF140" s="4"/>
      <c r="BG140" s="4"/>
      <c r="BH140" s="4"/>
      <c r="BI140" s="4"/>
    </row>
    <row r="141" spans="5:61" ht="16.149999999999999" customHeight="1" x14ac:dyDescent="0.2"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3"/>
      <c r="BE141" s="4"/>
      <c r="BF141" s="4"/>
      <c r="BG141" s="4"/>
      <c r="BH141" s="4"/>
      <c r="BI141" s="4"/>
    </row>
    <row r="142" spans="5:61" ht="16.149999999999999" customHeight="1" x14ac:dyDescent="0.2"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3"/>
      <c r="BE142" s="4"/>
      <c r="BF142" s="4"/>
      <c r="BG142" s="4"/>
      <c r="BH142" s="4"/>
      <c r="BI142" s="4"/>
    </row>
    <row r="143" spans="5:61" ht="16.149999999999999" customHeight="1" x14ac:dyDescent="0.2"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3"/>
      <c r="BE143" s="4"/>
      <c r="BF143" s="4"/>
      <c r="BG143" s="4"/>
      <c r="BH143" s="4"/>
      <c r="BI143" s="4"/>
    </row>
    <row r="144" spans="5:61" ht="16.149999999999999" customHeight="1" x14ac:dyDescent="0.2"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3"/>
      <c r="BE144" s="4"/>
      <c r="BF144" s="4"/>
      <c r="BG144" s="4"/>
      <c r="BH144" s="4"/>
      <c r="BI144" s="4"/>
    </row>
  </sheetData>
  <protectedRanges>
    <protectedRange sqref="B61:D62" name="Povolena oblast" securityDescriptor="O:WDG:WDD:(A;;CC;;;WD)"/>
    <protectedRange sqref="B60:D60" name="Povolena oblast_1" securityDescriptor="O:WDG:WDD:(A;;CC;;;WD)"/>
  </protectedRanges>
  <sortState ref="B11:BD61">
    <sortCondition ref="BD11:BD61"/>
  </sortState>
  <mergeCells count="13">
    <mergeCell ref="BC6:BC9"/>
    <mergeCell ref="BD6:BD9"/>
    <mergeCell ref="E6:E9"/>
    <mergeCell ref="F6:AW6"/>
    <mergeCell ref="F8:T8"/>
    <mergeCell ref="AE8:AV8"/>
    <mergeCell ref="F7:T7"/>
    <mergeCell ref="AE7:AV7"/>
    <mergeCell ref="AW7:AW9"/>
    <mergeCell ref="U7:AD7"/>
    <mergeCell ref="U8:AD8"/>
    <mergeCell ref="AX6:BA8"/>
    <mergeCell ref="BB6:BB9"/>
  </mergeCells>
  <phoneticPr fontId="2" type="noConversion"/>
  <pageMargins left="0.78740157499999996" right="0.78740157499999996" top="0.984251969" bottom="0.984251969" header="0.4921259845" footer="0.4921259845"/>
  <pageSetup paperSize="9" scale="3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2:J52"/>
  <sheetViews>
    <sheetView topLeftCell="A15" workbookViewId="0">
      <selection activeCell="B3" sqref="B3:H52"/>
    </sheetView>
  </sheetViews>
  <sheetFormatPr defaultRowHeight="12.75" x14ac:dyDescent="0.2"/>
  <cols>
    <col min="2" max="2" width="11.28515625" bestFit="1" customWidth="1"/>
    <col min="3" max="3" width="9.5703125" bestFit="1" customWidth="1"/>
    <col min="4" max="4" width="13.5703125" bestFit="1" customWidth="1"/>
    <col min="5" max="5" width="14.28515625" bestFit="1" customWidth="1"/>
    <col min="6" max="6" width="10.42578125" customWidth="1"/>
    <col min="7" max="7" width="13.7109375" customWidth="1"/>
    <col min="8" max="8" width="10.7109375" customWidth="1"/>
    <col min="16" max="16" width="11.28515625" bestFit="1" customWidth="1"/>
  </cols>
  <sheetData>
    <row r="2" spans="1:10" ht="16.5" thickBot="1" x14ac:dyDescent="0.3">
      <c r="A2" s="19"/>
      <c r="B2" s="19" t="s">
        <v>2</v>
      </c>
      <c r="C2" s="19" t="str">
        <f>'Tabulka gympl'!AX9</f>
        <v>Rostliny</v>
      </c>
      <c r="D2" s="19" t="str">
        <f>'Tabulka gympl'!AY9</f>
        <v>Živočichové</v>
      </c>
      <c r="E2" s="19" t="str">
        <f>'Tabulka gympl'!AZ9</f>
        <v>Speciální</v>
      </c>
      <c r="F2" s="78" t="str">
        <f>'Tabulka gympl'!F7:T7</f>
        <v>Úloha č. 1</v>
      </c>
      <c r="G2" s="78" t="s">
        <v>11</v>
      </c>
      <c r="H2" s="78" t="s">
        <v>10</v>
      </c>
      <c r="J2" s="20" t="s">
        <v>12</v>
      </c>
    </row>
    <row r="3" spans="1:10" ht="16.5" thickBot="1" x14ac:dyDescent="0.3">
      <c r="A3" s="19">
        <v>1</v>
      </c>
      <c r="B3" s="2">
        <f>IFERROR(VLOOKUP(A3,'Tabulka gympl'!$E$11:$BD$61,50,FALSE),0)</f>
        <v>13.5</v>
      </c>
      <c r="C3" s="2">
        <f>IFERROR(VLOOKUP(A3,'Tabulka gympl'!$E$11:$BD$61,46,FALSE),0)</f>
        <v>9</v>
      </c>
      <c r="D3" s="2">
        <f>IFERROR(VLOOKUP(A3,'Tabulka gympl'!$E$11:$BD$61,47,FALSE),0)</f>
        <v>6.5</v>
      </c>
      <c r="E3" s="2">
        <f>IFERROR(VLOOKUP(A3,'Tabulka gympl'!$E$11:$BD$61,48,FALSE),0)</f>
        <v>6</v>
      </c>
      <c r="F3" s="2">
        <f>IFERROR(VLOOKUP(A3,'Tabulka gympl'!$E$11:$BD$61,16,FALSE),0)</f>
        <v>8</v>
      </c>
      <c r="G3" s="2">
        <f>IFERROR(VLOOKUP(A3,'Tabulka gympl'!$E$11:$BD$61,26,FALSE),0)</f>
        <v>15.5</v>
      </c>
      <c r="H3" s="2">
        <f>IFERROR(VLOOKUP(A3,'Tabulka gympl'!$E$11:$BD$61,44,FALSE),0)</f>
        <v>16.5</v>
      </c>
      <c r="J3" s="21">
        <f>SUM(B3:H3)</f>
        <v>75</v>
      </c>
    </row>
    <row r="4" spans="1:10" ht="16.5" thickBot="1" x14ac:dyDescent="0.3">
      <c r="A4" s="19">
        <v>2</v>
      </c>
      <c r="B4" s="2">
        <f>IFERROR(VLOOKUP(A4,'Tabulka gympl'!$E$11:$BD$61,50,FALSE),0)</f>
        <v>14.5</v>
      </c>
      <c r="C4" s="2">
        <f>IFERROR(VLOOKUP(A4,'Tabulka gympl'!$E$11:$BD$61,46,FALSE),0)</f>
        <v>4.5</v>
      </c>
      <c r="D4" s="2">
        <f>IFERROR(VLOOKUP(A4,'Tabulka gympl'!$E$11:$BD$61,47,FALSE),0)</f>
        <v>5.5</v>
      </c>
      <c r="E4" s="2">
        <f>IFERROR(VLOOKUP(A4,'Tabulka gympl'!$E$11:$BD$61,48,FALSE),0)</f>
        <v>1</v>
      </c>
      <c r="F4" s="2">
        <f>IFERROR(VLOOKUP(A4,'Tabulka gympl'!$E$11:$BD$61,16,FALSE),0)</f>
        <v>11</v>
      </c>
      <c r="G4" s="2">
        <f>IFERROR(VLOOKUP(A4,'Tabulka gympl'!$E$11:$BD$61,26,FALSE),0)</f>
        <v>14</v>
      </c>
      <c r="H4" s="2">
        <f>IFERROR(VLOOKUP(A4,'Tabulka gympl'!$E$11:$BD$61,44,FALSE),0)</f>
        <v>14.5</v>
      </c>
      <c r="J4" s="21">
        <f t="shared" ref="J4:J52" si="0">SUM(B4:H4)</f>
        <v>65</v>
      </c>
    </row>
    <row r="5" spans="1:10" ht="16.5" thickBot="1" x14ac:dyDescent="0.3">
      <c r="A5" s="19">
        <v>3</v>
      </c>
      <c r="B5" s="2">
        <f>IFERROR(VLOOKUP(A5,'Tabulka gympl'!$E$11:$BD$61,50,FALSE),0)</f>
        <v>20</v>
      </c>
      <c r="C5" s="2">
        <f>IFERROR(VLOOKUP(A5,'Tabulka gympl'!$E$11:$BD$61,46,FALSE),0)</f>
        <v>6.5</v>
      </c>
      <c r="D5" s="2">
        <f>IFERROR(VLOOKUP(A5,'Tabulka gympl'!$E$11:$BD$61,47,FALSE),0)</f>
        <v>8</v>
      </c>
      <c r="E5" s="2">
        <f>IFERROR(VLOOKUP(A5,'Tabulka gympl'!$E$11:$BD$61,48,FALSE),0)</f>
        <v>6</v>
      </c>
      <c r="F5" s="2">
        <f>IFERROR(VLOOKUP(A5,'Tabulka gympl'!$E$11:$BD$61,16,FALSE),0)</f>
        <v>11.5</v>
      </c>
      <c r="G5" s="2">
        <f>IFERROR(VLOOKUP(A5,'Tabulka gympl'!$E$11:$BD$61,26,FALSE),0)</f>
        <v>11.5</v>
      </c>
      <c r="H5" s="2">
        <f>IFERROR(VLOOKUP(A5,'Tabulka gympl'!$E$11:$BD$61,44,FALSE),0)</f>
        <v>13.5</v>
      </c>
      <c r="J5" s="21">
        <f t="shared" si="0"/>
        <v>77</v>
      </c>
    </row>
    <row r="6" spans="1:10" ht="16.5" thickBot="1" x14ac:dyDescent="0.3">
      <c r="A6" s="19">
        <v>4</v>
      </c>
      <c r="B6" s="2">
        <f>IFERROR(VLOOKUP(A6,'Tabulka gympl'!$E$11:$BD$61,50,FALSE),0)</f>
        <v>0</v>
      </c>
      <c r="C6" s="2">
        <f>IFERROR(VLOOKUP(A6,'Tabulka gympl'!$E$11:$BD$61,46,FALSE),0)</f>
        <v>0</v>
      </c>
      <c r="D6" s="2">
        <f>IFERROR(VLOOKUP(A6,'Tabulka gympl'!$E$11:$BD$61,47,FALSE),0)</f>
        <v>0</v>
      </c>
      <c r="E6" s="2">
        <f>IFERROR(VLOOKUP(A6,'Tabulka gympl'!$E$11:$BD$61,48,FALSE),0)</f>
        <v>0</v>
      </c>
      <c r="F6" s="2">
        <f>IFERROR(VLOOKUP(A6,'Tabulka gympl'!$E$11:$BD$61,16,FALSE),0)</f>
        <v>0</v>
      </c>
      <c r="G6" s="2">
        <f>IFERROR(VLOOKUP(A6,'Tabulka gympl'!$E$11:$BD$61,26,FALSE),0)</f>
        <v>0</v>
      </c>
      <c r="H6" s="2">
        <f>IFERROR(VLOOKUP(A6,'Tabulka gympl'!$E$11:$BD$61,44,FALSE),0)</f>
        <v>0</v>
      </c>
      <c r="J6" s="21">
        <f t="shared" si="0"/>
        <v>0</v>
      </c>
    </row>
    <row r="7" spans="1:10" ht="16.5" thickBot="1" x14ac:dyDescent="0.3">
      <c r="A7" s="19">
        <v>5</v>
      </c>
      <c r="B7" s="2">
        <f>IFERROR(VLOOKUP(A7,'Tabulka gympl'!$E$11:$BD$61,50,FALSE),0)</f>
        <v>18.5</v>
      </c>
      <c r="C7" s="2">
        <f>IFERROR(VLOOKUP(A7,'Tabulka gympl'!$E$11:$BD$61,46,FALSE),0)</f>
        <v>13.5</v>
      </c>
      <c r="D7" s="2">
        <f>IFERROR(VLOOKUP(A7,'Tabulka gympl'!$E$11:$BD$61,47,FALSE),0)</f>
        <v>10</v>
      </c>
      <c r="E7" s="2">
        <f>IFERROR(VLOOKUP(A7,'Tabulka gympl'!$E$11:$BD$61,48,FALSE),0)</f>
        <v>4</v>
      </c>
      <c r="F7" s="2">
        <f>IFERROR(VLOOKUP(A7,'Tabulka gympl'!$E$11:$BD$61,16,FALSE),0)</f>
        <v>12</v>
      </c>
      <c r="G7" s="2">
        <f>IFERROR(VLOOKUP(A7,'Tabulka gympl'!$E$11:$BD$61,26,FALSE),0)</f>
        <v>17</v>
      </c>
      <c r="H7" s="2">
        <f>IFERROR(VLOOKUP(A7,'Tabulka gympl'!$E$11:$BD$61,44,FALSE),0)</f>
        <v>15</v>
      </c>
      <c r="J7" s="21">
        <f t="shared" si="0"/>
        <v>90</v>
      </c>
    </row>
    <row r="8" spans="1:10" ht="16.5" thickBot="1" x14ac:dyDescent="0.3">
      <c r="A8" s="19">
        <v>6</v>
      </c>
      <c r="B8" s="2">
        <f>IFERROR(VLOOKUP(A8,'Tabulka gympl'!$E$11:$BD$61,50,FALSE),0)</f>
        <v>11</v>
      </c>
      <c r="C8" s="2">
        <f>IFERROR(VLOOKUP(A8,'Tabulka gympl'!$E$11:$BD$61,46,FALSE),0)</f>
        <v>8</v>
      </c>
      <c r="D8" s="2">
        <f>IFERROR(VLOOKUP(A8,'Tabulka gympl'!$E$11:$BD$61,47,FALSE),0)</f>
        <v>6.5</v>
      </c>
      <c r="E8" s="2">
        <f>IFERROR(VLOOKUP(A8,'Tabulka gympl'!$E$11:$BD$61,48,FALSE),0)</f>
        <v>4</v>
      </c>
      <c r="F8" s="2">
        <f>IFERROR(VLOOKUP(A8,'Tabulka gympl'!$E$11:$BD$61,16,FALSE),0)</f>
        <v>9</v>
      </c>
      <c r="G8" s="2">
        <f>IFERROR(VLOOKUP(A8,'Tabulka gympl'!$E$11:$BD$61,26,FALSE),0)</f>
        <v>13</v>
      </c>
      <c r="H8" s="2">
        <f>IFERROR(VLOOKUP(A8,'Tabulka gympl'!$E$11:$BD$61,44,FALSE),0)</f>
        <v>17</v>
      </c>
      <c r="J8" s="21">
        <f t="shared" si="0"/>
        <v>68.5</v>
      </c>
    </row>
    <row r="9" spans="1:10" ht="16.5" thickBot="1" x14ac:dyDescent="0.3">
      <c r="A9" s="19">
        <v>7</v>
      </c>
      <c r="B9" s="2">
        <f>IFERROR(VLOOKUP(A9,'Tabulka gympl'!$E$11:$BD$61,50,FALSE),0)</f>
        <v>18</v>
      </c>
      <c r="C9" s="2">
        <f>IFERROR(VLOOKUP(A9,'Tabulka gympl'!$E$11:$BD$61,46,FALSE),0)</f>
        <v>7</v>
      </c>
      <c r="D9" s="2">
        <f>IFERROR(VLOOKUP(A9,'Tabulka gympl'!$E$11:$BD$61,47,FALSE),0)</f>
        <v>3.5</v>
      </c>
      <c r="E9" s="2">
        <f>IFERROR(VLOOKUP(A9,'Tabulka gympl'!$E$11:$BD$61,48,FALSE),0)</f>
        <v>6</v>
      </c>
      <c r="F9" s="2">
        <f>IFERROR(VLOOKUP(A9,'Tabulka gympl'!$E$11:$BD$61,16,FALSE),0)</f>
        <v>15.5</v>
      </c>
      <c r="G9" s="2">
        <f>IFERROR(VLOOKUP(A9,'Tabulka gympl'!$E$11:$BD$61,26,FALSE),0)</f>
        <v>13</v>
      </c>
      <c r="H9" s="2">
        <f>IFERROR(VLOOKUP(A9,'Tabulka gympl'!$E$11:$BD$61,44,FALSE),0)</f>
        <v>13.5</v>
      </c>
      <c r="J9" s="21">
        <f t="shared" si="0"/>
        <v>76.5</v>
      </c>
    </row>
    <row r="10" spans="1:10" ht="16.5" thickBot="1" x14ac:dyDescent="0.3">
      <c r="A10" s="19">
        <v>8</v>
      </c>
      <c r="B10" s="2">
        <f>IFERROR(VLOOKUP(A10,'Tabulka gympl'!$E$11:$BD$61,50,FALSE),0)</f>
        <v>14.5</v>
      </c>
      <c r="C10" s="2">
        <f>IFERROR(VLOOKUP(A10,'Tabulka gympl'!$E$11:$BD$61,46,FALSE),0)</f>
        <v>9</v>
      </c>
      <c r="D10" s="2">
        <f>IFERROR(VLOOKUP(A10,'Tabulka gympl'!$E$11:$BD$61,47,FALSE),0)</f>
        <v>4</v>
      </c>
      <c r="E10" s="2">
        <f>IFERROR(VLOOKUP(A10,'Tabulka gympl'!$E$11:$BD$61,48,FALSE),0)</f>
        <v>5</v>
      </c>
      <c r="F10" s="2">
        <f>IFERROR(VLOOKUP(A10,'Tabulka gympl'!$E$11:$BD$61,16,FALSE),0)</f>
        <v>11</v>
      </c>
      <c r="G10" s="2">
        <f>IFERROR(VLOOKUP(A10,'Tabulka gympl'!$E$11:$BD$61,26,FALSE),0)</f>
        <v>12</v>
      </c>
      <c r="H10" s="2">
        <f>IFERROR(VLOOKUP(A10,'Tabulka gympl'!$E$11:$BD$61,44,FALSE),0)</f>
        <v>11.5</v>
      </c>
      <c r="J10" s="21">
        <f t="shared" si="0"/>
        <v>67</v>
      </c>
    </row>
    <row r="11" spans="1:10" ht="16.5" thickBot="1" x14ac:dyDescent="0.3">
      <c r="A11" s="19">
        <v>9</v>
      </c>
      <c r="B11" s="2">
        <f>IFERROR(VLOOKUP(A11,'Tabulka gympl'!$E$11:$BD$61,50,FALSE),0)</f>
        <v>15.5</v>
      </c>
      <c r="C11" s="2">
        <f>IFERROR(VLOOKUP(A11,'Tabulka gympl'!$E$11:$BD$61,46,FALSE),0)</f>
        <v>7.5</v>
      </c>
      <c r="D11" s="2">
        <f>IFERROR(VLOOKUP(A11,'Tabulka gympl'!$E$11:$BD$61,47,FALSE),0)</f>
        <v>4</v>
      </c>
      <c r="E11" s="2">
        <f>IFERROR(VLOOKUP(A11,'Tabulka gympl'!$E$11:$BD$61,48,FALSE),0)</f>
        <v>6</v>
      </c>
      <c r="F11" s="2">
        <f>IFERROR(VLOOKUP(A11,'Tabulka gympl'!$E$11:$BD$61,16,FALSE),0)</f>
        <v>8</v>
      </c>
      <c r="G11" s="2">
        <f>IFERROR(VLOOKUP(A11,'Tabulka gympl'!$E$11:$BD$61,26,FALSE),0)</f>
        <v>13</v>
      </c>
      <c r="H11" s="2">
        <f>IFERROR(VLOOKUP(A11,'Tabulka gympl'!$E$11:$BD$61,44,FALSE),0)</f>
        <v>11</v>
      </c>
      <c r="J11" s="21">
        <f t="shared" si="0"/>
        <v>65</v>
      </c>
    </row>
    <row r="12" spans="1:10" ht="16.5" thickBot="1" x14ac:dyDescent="0.3">
      <c r="A12" s="19">
        <v>10</v>
      </c>
      <c r="B12" s="2">
        <f>IFERROR(VLOOKUP(A12,'Tabulka gympl'!$E$11:$BD$61,50,FALSE),0)</f>
        <v>8</v>
      </c>
      <c r="C12" s="2">
        <f>IFERROR(VLOOKUP(A12,'Tabulka gympl'!$E$11:$BD$61,46,FALSE),0)</f>
        <v>4.5</v>
      </c>
      <c r="D12" s="2">
        <f>IFERROR(VLOOKUP(A12,'Tabulka gympl'!$E$11:$BD$61,47,FALSE),0)</f>
        <v>1</v>
      </c>
      <c r="E12" s="2">
        <f>IFERROR(VLOOKUP(A12,'Tabulka gympl'!$E$11:$BD$61,48,FALSE),0)</f>
        <v>2</v>
      </c>
      <c r="F12" s="2">
        <f>IFERROR(VLOOKUP(A12,'Tabulka gympl'!$E$11:$BD$61,16,FALSE),0)</f>
        <v>3.5</v>
      </c>
      <c r="G12" s="2">
        <f>IFERROR(VLOOKUP(A12,'Tabulka gympl'!$E$11:$BD$61,26,FALSE),0)</f>
        <v>9</v>
      </c>
      <c r="H12" s="2">
        <f>IFERROR(VLOOKUP(A12,'Tabulka gympl'!$E$11:$BD$61,44,FALSE),0)</f>
        <v>8</v>
      </c>
      <c r="J12" s="21">
        <f t="shared" si="0"/>
        <v>36</v>
      </c>
    </row>
    <row r="13" spans="1:10" ht="16.5" thickBot="1" x14ac:dyDescent="0.3">
      <c r="A13" s="19">
        <v>11</v>
      </c>
      <c r="B13" s="2">
        <f>IFERROR(VLOOKUP(A13,'Tabulka gympl'!$E$11:$BD$61,50,FALSE),0)</f>
        <v>24</v>
      </c>
      <c r="C13" s="2">
        <f>IFERROR(VLOOKUP(A13,'Tabulka gympl'!$E$11:$BD$61,46,FALSE),0)</f>
        <v>13.5</v>
      </c>
      <c r="D13" s="2">
        <f>IFERROR(VLOOKUP(A13,'Tabulka gympl'!$E$11:$BD$61,47,FALSE),0)</f>
        <v>11</v>
      </c>
      <c r="E13" s="2">
        <f>IFERROR(VLOOKUP(A13,'Tabulka gympl'!$E$11:$BD$61,48,FALSE),0)</f>
        <v>3</v>
      </c>
      <c r="F13" s="2">
        <f>IFERROR(VLOOKUP(A13,'Tabulka gympl'!$E$11:$BD$61,16,FALSE),0)</f>
        <v>14</v>
      </c>
      <c r="G13" s="2">
        <f>IFERROR(VLOOKUP(A13,'Tabulka gympl'!$E$11:$BD$61,26,FALSE),0)</f>
        <v>14.5</v>
      </c>
      <c r="H13" s="2">
        <f>IFERROR(VLOOKUP(A13,'Tabulka gympl'!$E$11:$BD$61,44,FALSE),0)</f>
        <v>17</v>
      </c>
      <c r="J13" s="21">
        <f t="shared" si="0"/>
        <v>97</v>
      </c>
    </row>
    <row r="14" spans="1:10" ht="16.5" thickBot="1" x14ac:dyDescent="0.3">
      <c r="A14" s="19">
        <v>12</v>
      </c>
      <c r="B14" s="2">
        <f>IFERROR(VLOOKUP(A14,'Tabulka gympl'!$E$11:$BD$61,50,FALSE),0)</f>
        <v>19</v>
      </c>
      <c r="C14" s="2">
        <f>IFERROR(VLOOKUP(A14,'Tabulka gympl'!$E$11:$BD$61,46,FALSE),0)</f>
        <v>9</v>
      </c>
      <c r="D14" s="2">
        <f>IFERROR(VLOOKUP(A14,'Tabulka gympl'!$E$11:$BD$61,47,FALSE),0)</f>
        <v>7</v>
      </c>
      <c r="E14" s="2">
        <f>IFERROR(VLOOKUP(A14,'Tabulka gympl'!$E$11:$BD$61,48,FALSE),0)</f>
        <v>3</v>
      </c>
      <c r="F14" s="2">
        <f>IFERROR(VLOOKUP(A14,'Tabulka gympl'!$E$11:$BD$61,16,FALSE),0)</f>
        <v>10</v>
      </c>
      <c r="G14" s="2">
        <f>IFERROR(VLOOKUP(A14,'Tabulka gympl'!$E$11:$BD$61,26,FALSE),0)</f>
        <v>14</v>
      </c>
      <c r="H14" s="2">
        <f>IFERROR(VLOOKUP(A14,'Tabulka gympl'!$E$11:$BD$61,44,FALSE),0)</f>
        <v>8.5</v>
      </c>
      <c r="J14" s="21">
        <f t="shared" si="0"/>
        <v>70.5</v>
      </c>
    </row>
    <row r="15" spans="1:10" ht="16.5" thickBot="1" x14ac:dyDescent="0.3">
      <c r="A15" s="19">
        <v>13</v>
      </c>
      <c r="B15" s="2">
        <f>IFERROR(VLOOKUP(A15,'Tabulka gympl'!$E$11:$BD$61,50,FALSE),0)</f>
        <v>19</v>
      </c>
      <c r="C15" s="2">
        <f>IFERROR(VLOOKUP(A15,'Tabulka gympl'!$E$11:$BD$61,46,FALSE),0)</f>
        <v>10.5</v>
      </c>
      <c r="D15" s="2">
        <f>IFERROR(VLOOKUP(A15,'Tabulka gympl'!$E$11:$BD$61,47,FALSE),0)</f>
        <v>6</v>
      </c>
      <c r="E15" s="2">
        <f>IFERROR(VLOOKUP(A15,'Tabulka gympl'!$E$11:$BD$61,48,FALSE),0)</f>
        <v>4</v>
      </c>
      <c r="F15" s="2">
        <f>IFERROR(VLOOKUP(A15,'Tabulka gympl'!$E$11:$BD$61,16,FALSE),0)</f>
        <v>10</v>
      </c>
      <c r="G15" s="2">
        <f>IFERROR(VLOOKUP(A15,'Tabulka gympl'!$E$11:$BD$61,26,FALSE),0)</f>
        <v>11</v>
      </c>
      <c r="H15" s="2">
        <f>IFERROR(VLOOKUP(A15,'Tabulka gympl'!$E$11:$BD$61,44,FALSE),0)</f>
        <v>11</v>
      </c>
      <c r="J15" s="21">
        <f t="shared" si="0"/>
        <v>71.5</v>
      </c>
    </row>
    <row r="16" spans="1:10" ht="16.5" thickBot="1" x14ac:dyDescent="0.3">
      <c r="A16" s="19">
        <v>14</v>
      </c>
      <c r="B16" s="2">
        <f>IFERROR(VLOOKUP(A16,'Tabulka gympl'!$E$11:$BD$61,50,FALSE),0)</f>
        <v>19.5</v>
      </c>
      <c r="C16" s="2">
        <f>IFERROR(VLOOKUP(A16,'Tabulka gympl'!$E$11:$BD$61,46,FALSE),0)</f>
        <v>4.5</v>
      </c>
      <c r="D16" s="2">
        <f>IFERROR(VLOOKUP(A16,'Tabulka gympl'!$E$11:$BD$61,47,FALSE),0)</f>
        <v>6</v>
      </c>
      <c r="E16" s="2">
        <f>IFERROR(VLOOKUP(A16,'Tabulka gympl'!$E$11:$BD$61,48,FALSE),0)</f>
        <v>2.5</v>
      </c>
      <c r="F16" s="2">
        <f>IFERROR(VLOOKUP(A16,'Tabulka gympl'!$E$11:$BD$61,16,FALSE),0)</f>
        <v>10</v>
      </c>
      <c r="G16" s="2">
        <f>IFERROR(VLOOKUP(A16,'Tabulka gympl'!$E$11:$BD$61,26,FALSE),0)</f>
        <v>12.5</v>
      </c>
      <c r="H16" s="2">
        <f>IFERROR(VLOOKUP(A16,'Tabulka gympl'!$E$11:$BD$61,44,FALSE),0)</f>
        <v>11</v>
      </c>
      <c r="J16" s="21">
        <f t="shared" si="0"/>
        <v>66</v>
      </c>
    </row>
    <row r="17" spans="1:10" ht="16.5" thickBot="1" x14ac:dyDescent="0.3">
      <c r="A17" s="19">
        <v>15</v>
      </c>
      <c r="B17" s="2">
        <f>IFERROR(VLOOKUP(A17,'Tabulka gympl'!$E$11:$BD$61,50,FALSE),0)</f>
        <v>18.5</v>
      </c>
      <c r="C17" s="2">
        <f>IFERROR(VLOOKUP(A17,'Tabulka gympl'!$E$11:$BD$61,46,FALSE),0)</f>
        <v>9.5</v>
      </c>
      <c r="D17" s="2">
        <f>IFERROR(VLOOKUP(A17,'Tabulka gympl'!$E$11:$BD$61,47,FALSE),0)</f>
        <v>7</v>
      </c>
      <c r="E17" s="2">
        <f>IFERROR(VLOOKUP(A17,'Tabulka gympl'!$E$11:$BD$61,48,FALSE),0)</f>
        <v>5</v>
      </c>
      <c r="F17" s="2">
        <f>IFERROR(VLOOKUP(A17,'Tabulka gympl'!$E$11:$BD$61,16,FALSE),0)</f>
        <v>16.5</v>
      </c>
      <c r="G17" s="2">
        <f>IFERROR(VLOOKUP(A17,'Tabulka gympl'!$E$11:$BD$61,26,FALSE),0)</f>
        <v>17</v>
      </c>
      <c r="H17" s="2">
        <f>IFERROR(VLOOKUP(A17,'Tabulka gympl'!$E$11:$BD$61,44,FALSE),0)</f>
        <v>14</v>
      </c>
      <c r="J17" s="21">
        <f t="shared" si="0"/>
        <v>87.5</v>
      </c>
    </row>
    <row r="18" spans="1:10" ht="16.5" thickBot="1" x14ac:dyDescent="0.3">
      <c r="A18" s="19">
        <v>16</v>
      </c>
      <c r="B18" s="2">
        <f>IFERROR(VLOOKUP(A18,'Tabulka gympl'!$E$11:$BD$61,50,FALSE),0)</f>
        <v>23.5</v>
      </c>
      <c r="C18" s="2">
        <f>IFERROR(VLOOKUP(A18,'Tabulka gympl'!$E$11:$BD$61,46,FALSE),0)</f>
        <v>12.5</v>
      </c>
      <c r="D18" s="2">
        <f>IFERROR(VLOOKUP(A18,'Tabulka gympl'!$E$11:$BD$61,47,FALSE),0)</f>
        <v>12</v>
      </c>
      <c r="E18" s="2">
        <f>IFERROR(VLOOKUP(A18,'Tabulka gympl'!$E$11:$BD$61,48,FALSE),0)</f>
        <v>5</v>
      </c>
      <c r="F18" s="2">
        <f>IFERROR(VLOOKUP(A18,'Tabulka gympl'!$E$11:$BD$61,16,FALSE),0)</f>
        <v>16</v>
      </c>
      <c r="G18" s="2">
        <f>IFERROR(VLOOKUP(A18,'Tabulka gympl'!$E$11:$BD$61,26,FALSE),0)</f>
        <v>15.5</v>
      </c>
      <c r="H18" s="2">
        <f>IFERROR(VLOOKUP(A18,'Tabulka gympl'!$E$11:$BD$61,44,FALSE),0)</f>
        <v>15.5</v>
      </c>
      <c r="J18" s="21">
        <f t="shared" si="0"/>
        <v>100</v>
      </c>
    </row>
    <row r="19" spans="1:10" ht="16.5" thickBot="1" x14ac:dyDescent="0.3">
      <c r="A19" s="19">
        <v>17</v>
      </c>
      <c r="B19" s="2">
        <f>IFERROR(VLOOKUP(A19,'Tabulka gympl'!$E$11:$BD$61,50,FALSE),0)</f>
        <v>18</v>
      </c>
      <c r="C19" s="2">
        <f>IFERROR(VLOOKUP(A19,'Tabulka gympl'!$E$11:$BD$61,46,FALSE),0)</f>
        <v>11.5</v>
      </c>
      <c r="D19" s="2">
        <f>IFERROR(VLOOKUP(A19,'Tabulka gympl'!$E$11:$BD$61,47,FALSE),0)</f>
        <v>8</v>
      </c>
      <c r="E19" s="2">
        <f>IFERROR(VLOOKUP(A19,'Tabulka gympl'!$E$11:$BD$61,48,FALSE),0)</f>
        <v>6</v>
      </c>
      <c r="F19" s="2">
        <f>IFERROR(VLOOKUP(A19,'Tabulka gympl'!$E$11:$BD$61,16,FALSE),0)</f>
        <v>15</v>
      </c>
      <c r="G19" s="2">
        <f>IFERROR(VLOOKUP(A19,'Tabulka gympl'!$E$11:$BD$61,26,FALSE),0)</f>
        <v>14.5</v>
      </c>
      <c r="H19" s="2">
        <f>IFERROR(VLOOKUP(A19,'Tabulka gympl'!$E$11:$BD$61,44,FALSE),0)</f>
        <v>11.5</v>
      </c>
      <c r="J19" s="21">
        <f t="shared" si="0"/>
        <v>84.5</v>
      </c>
    </row>
    <row r="20" spans="1:10" ht="16.5" thickBot="1" x14ac:dyDescent="0.3">
      <c r="A20" s="19">
        <v>18</v>
      </c>
      <c r="B20" s="2">
        <f>IFERROR(VLOOKUP(A20,'Tabulka gympl'!$E$11:$BD$61,50,FALSE),0)</f>
        <v>22.5</v>
      </c>
      <c r="C20" s="2">
        <f>IFERROR(VLOOKUP(A20,'Tabulka gympl'!$E$11:$BD$61,46,FALSE),0)</f>
        <v>6.5</v>
      </c>
      <c r="D20" s="2">
        <f>IFERROR(VLOOKUP(A20,'Tabulka gympl'!$E$11:$BD$61,47,FALSE),0)</f>
        <v>5</v>
      </c>
      <c r="E20" s="2">
        <f>IFERROR(VLOOKUP(A20,'Tabulka gympl'!$E$11:$BD$61,48,FALSE),0)</f>
        <v>5</v>
      </c>
      <c r="F20" s="2">
        <f>IFERROR(VLOOKUP(A20,'Tabulka gympl'!$E$11:$BD$61,16,FALSE),0)</f>
        <v>13.5</v>
      </c>
      <c r="G20" s="2">
        <f>IFERROR(VLOOKUP(A20,'Tabulka gympl'!$E$11:$BD$61,26,FALSE),0)</f>
        <v>14</v>
      </c>
      <c r="H20" s="2">
        <f>IFERROR(VLOOKUP(A20,'Tabulka gympl'!$E$11:$BD$61,44,FALSE),0)</f>
        <v>15.5</v>
      </c>
      <c r="J20" s="21">
        <f t="shared" si="0"/>
        <v>82</v>
      </c>
    </row>
    <row r="21" spans="1:10" ht="16.5" thickBot="1" x14ac:dyDescent="0.3">
      <c r="A21" s="19">
        <v>19</v>
      </c>
      <c r="B21" s="2">
        <f>IFERROR(VLOOKUP(A21,'Tabulka gympl'!$E$11:$BD$61,50,FALSE),0)</f>
        <v>5</v>
      </c>
      <c r="C21" s="2">
        <f>IFERROR(VLOOKUP(A21,'Tabulka gympl'!$E$11:$BD$61,46,FALSE),0)</f>
        <v>6.5</v>
      </c>
      <c r="D21" s="2">
        <f>IFERROR(VLOOKUP(A21,'Tabulka gympl'!$E$11:$BD$61,47,FALSE),0)</f>
        <v>9.5</v>
      </c>
      <c r="E21" s="2">
        <f>IFERROR(VLOOKUP(A21,'Tabulka gympl'!$E$11:$BD$61,48,FALSE),0)</f>
        <v>5.5</v>
      </c>
      <c r="F21" s="2">
        <f>IFERROR(VLOOKUP(A21,'Tabulka gympl'!$E$11:$BD$61,16,FALSE),0)</f>
        <v>8</v>
      </c>
      <c r="G21" s="2">
        <f>IFERROR(VLOOKUP(A21,'Tabulka gympl'!$E$11:$BD$61,26,FALSE),0)</f>
        <v>14</v>
      </c>
      <c r="H21" s="2">
        <f>IFERROR(VLOOKUP(A21,'Tabulka gympl'!$E$11:$BD$61,44,FALSE),0)</f>
        <v>8</v>
      </c>
      <c r="J21" s="21">
        <f t="shared" si="0"/>
        <v>56.5</v>
      </c>
    </row>
    <row r="22" spans="1:10" ht="16.5" thickBot="1" x14ac:dyDescent="0.3">
      <c r="A22" s="19">
        <v>20</v>
      </c>
      <c r="B22" s="2">
        <f>IFERROR(VLOOKUP(A22,'Tabulka gympl'!$E$11:$BD$61,50,FALSE),0)</f>
        <v>24</v>
      </c>
      <c r="C22" s="2">
        <f>IFERROR(VLOOKUP(A22,'Tabulka gympl'!$E$11:$BD$61,46,FALSE),0)</f>
        <v>8</v>
      </c>
      <c r="D22" s="2">
        <f>IFERROR(VLOOKUP(A22,'Tabulka gympl'!$E$11:$BD$61,47,FALSE),0)</f>
        <v>10</v>
      </c>
      <c r="E22" s="2">
        <f>IFERROR(VLOOKUP(A22,'Tabulka gympl'!$E$11:$BD$61,48,FALSE),0)</f>
        <v>7</v>
      </c>
      <c r="F22" s="2">
        <f>IFERROR(VLOOKUP(A22,'Tabulka gympl'!$E$11:$BD$61,16,FALSE),0)</f>
        <v>12.5</v>
      </c>
      <c r="G22" s="2">
        <f>IFERROR(VLOOKUP(A22,'Tabulka gympl'!$E$11:$BD$61,26,FALSE),0)</f>
        <v>15</v>
      </c>
      <c r="H22" s="2">
        <f>IFERROR(VLOOKUP(A22,'Tabulka gympl'!$E$11:$BD$61,44,FALSE),0)</f>
        <v>18.5</v>
      </c>
      <c r="J22" s="21">
        <f t="shared" si="0"/>
        <v>95</v>
      </c>
    </row>
    <row r="23" spans="1:10" ht="16.5" thickBot="1" x14ac:dyDescent="0.3">
      <c r="A23" s="19">
        <v>21</v>
      </c>
      <c r="B23" s="2">
        <f>IFERROR(VLOOKUP(A23,'Tabulka gympl'!$E$11:$BD$61,50,FALSE),0)</f>
        <v>23</v>
      </c>
      <c r="C23" s="2">
        <f>IFERROR(VLOOKUP(A23,'Tabulka gympl'!$E$11:$BD$61,46,FALSE),0)</f>
        <v>13.5</v>
      </c>
      <c r="D23" s="2">
        <f>IFERROR(VLOOKUP(A23,'Tabulka gympl'!$E$11:$BD$61,47,FALSE),0)</f>
        <v>10.5</v>
      </c>
      <c r="E23" s="2">
        <f>IFERROR(VLOOKUP(A23,'Tabulka gympl'!$E$11:$BD$61,48,FALSE),0)</f>
        <v>4</v>
      </c>
      <c r="F23" s="2">
        <f>IFERROR(VLOOKUP(A23,'Tabulka gympl'!$E$11:$BD$61,16,FALSE),0)</f>
        <v>14.5</v>
      </c>
      <c r="G23" s="2">
        <f>IFERROR(VLOOKUP(A23,'Tabulka gympl'!$E$11:$BD$61,26,FALSE),0)</f>
        <v>15.5</v>
      </c>
      <c r="H23" s="2">
        <f>IFERROR(VLOOKUP(A23,'Tabulka gympl'!$E$11:$BD$61,44,FALSE),0)</f>
        <v>15</v>
      </c>
      <c r="J23" s="21">
        <f t="shared" si="0"/>
        <v>96</v>
      </c>
    </row>
    <row r="24" spans="1:10" ht="16.5" thickBot="1" x14ac:dyDescent="0.3">
      <c r="A24" s="19">
        <v>22</v>
      </c>
      <c r="B24" s="2">
        <f>IFERROR(VLOOKUP(A24,'Tabulka gympl'!$E$11:$BD$61,50,FALSE),0)</f>
        <v>8</v>
      </c>
      <c r="C24" s="2">
        <f>IFERROR(VLOOKUP(A24,'Tabulka gympl'!$E$11:$BD$61,46,FALSE),0)</f>
        <v>5</v>
      </c>
      <c r="D24" s="2">
        <f>IFERROR(VLOOKUP(A24,'Tabulka gympl'!$E$11:$BD$61,47,FALSE),0)</f>
        <v>2.5</v>
      </c>
      <c r="E24" s="2">
        <f>IFERROR(VLOOKUP(A24,'Tabulka gympl'!$E$11:$BD$61,48,FALSE),0)</f>
        <v>2</v>
      </c>
      <c r="F24" s="2">
        <f>IFERROR(VLOOKUP(A24,'Tabulka gympl'!$E$11:$BD$61,16,FALSE),0)</f>
        <v>7.5</v>
      </c>
      <c r="G24" s="2">
        <f>IFERROR(VLOOKUP(A24,'Tabulka gympl'!$E$11:$BD$61,26,FALSE),0)</f>
        <v>12.5</v>
      </c>
      <c r="H24" s="2">
        <f>IFERROR(VLOOKUP(A24,'Tabulka gympl'!$E$11:$BD$61,44,FALSE),0)</f>
        <v>7.5</v>
      </c>
      <c r="J24" s="21">
        <f t="shared" si="0"/>
        <v>45</v>
      </c>
    </row>
    <row r="25" spans="1:10" ht="16.5" thickBot="1" x14ac:dyDescent="0.3">
      <c r="A25" s="19">
        <v>23</v>
      </c>
      <c r="B25" s="2">
        <f>IFERROR(VLOOKUP(A25,'Tabulka gympl'!$E$11:$BD$61,50,FALSE),0)</f>
        <v>14.5</v>
      </c>
      <c r="C25" s="2">
        <f>IFERROR(VLOOKUP(A25,'Tabulka gympl'!$E$11:$BD$61,46,FALSE),0)</f>
        <v>7</v>
      </c>
      <c r="D25" s="2">
        <f>IFERROR(VLOOKUP(A25,'Tabulka gympl'!$E$11:$BD$61,47,FALSE),0)</f>
        <v>4.5</v>
      </c>
      <c r="E25" s="2">
        <f>IFERROR(VLOOKUP(A25,'Tabulka gympl'!$E$11:$BD$61,48,FALSE),0)</f>
        <v>6</v>
      </c>
      <c r="F25" s="2">
        <f>IFERROR(VLOOKUP(A25,'Tabulka gympl'!$E$11:$BD$61,16,FALSE),0)</f>
        <v>10</v>
      </c>
      <c r="G25" s="2">
        <f>IFERROR(VLOOKUP(A25,'Tabulka gympl'!$E$11:$BD$61,26,FALSE),0)</f>
        <v>9</v>
      </c>
      <c r="H25" s="2">
        <f>IFERROR(VLOOKUP(A25,'Tabulka gympl'!$E$11:$BD$61,44,FALSE),0)</f>
        <v>10.5</v>
      </c>
      <c r="J25" s="21">
        <f t="shared" si="0"/>
        <v>61.5</v>
      </c>
    </row>
    <row r="26" spans="1:10" ht="16.5" thickBot="1" x14ac:dyDescent="0.3">
      <c r="A26" s="19">
        <v>24</v>
      </c>
      <c r="B26" s="2">
        <f>IFERROR(VLOOKUP(A26,'Tabulka gympl'!$E$11:$BD$61,50,FALSE),0)</f>
        <v>14</v>
      </c>
      <c r="C26" s="2">
        <f>IFERROR(VLOOKUP(A26,'Tabulka gympl'!$E$11:$BD$61,46,FALSE),0)</f>
        <v>1.5</v>
      </c>
      <c r="D26" s="2">
        <f>IFERROR(VLOOKUP(A26,'Tabulka gympl'!$E$11:$BD$61,47,FALSE),0)</f>
        <v>3</v>
      </c>
      <c r="E26" s="2">
        <f>IFERROR(VLOOKUP(A26,'Tabulka gympl'!$E$11:$BD$61,48,FALSE),0)</f>
        <v>1.5</v>
      </c>
      <c r="F26" s="2">
        <f>IFERROR(VLOOKUP(A26,'Tabulka gympl'!$E$11:$BD$61,16,FALSE),0)</f>
        <v>11</v>
      </c>
      <c r="G26" s="2">
        <f>IFERROR(VLOOKUP(A26,'Tabulka gympl'!$E$11:$BD$61,26,FALSE),0)</f>
        <v>12.5</v>
      </c>
      <c r="H26" s="2">
        <f>IFERROR(VLOOKUP(A26,'Tabulka gympl'!$E$11:$BD$61,44,FALSE),0)</f>
        <v>11</v>
      </c>
      <c r="J26" s="21">
        <f t="shared" si="0"/>
        <v>54.5</v>
      </c>
    </row>
    <row r="27" spans="1:10" ht="16.5" thickBot="1" x14ac:dyDescent="0.3">
      <c r="A27" s="19">
        <v>25</v>
      </c>
      <c r="B27" s="2">
        <f>IFERROR(VLOOKUP(A27,'Tabulka gympl'!$E$11:$BD$61,50,FALSE),0)</f>
        <v>13</v>
      </c>
      <c r="C27" s="2">
        <f>IFERROR(VLOOKUP(A27,'Tabulka gympl'!$E$11:$BD$61,46,FALSE),0)</f>
        <v>4.5</v>
      </c>
      <c r="D27" s="2">
        <f>IFERROR(VLOOKUP(A27,'Tabulka gympl'!$E$11:$BD$61,47,FALSE),0)</f>
        <v>2.5</v>
      </c>
      <c r="E27" s="2">
        <f>IFERROR(VLOOKUP(A27,'Tabulka gympl'!$E$11:$BD$61,48,FALSE),0)</f>
        <v>1.5</v>
      </c>
      <c r="F27" s="2">
        <f>IFERROR(VLOOKUP(A27,'Tabulka gympl'!$E$11:$BD$61,16,FALSE),0)</f>
        <v>8.5</v>
      </c>
      <c r="G27" s="2">
        <f>IFERROR(VLOOKUP(A27,'Tabulka gympl'!$E$11:$BD$61,26,FALSE),0)</f>
        <v>12</v>
      </c>
      <c r="H27" s="2">
        <f>IFERROR(VLOOKUP(A27,'Tabulka gympl'!$E$11:$BD$61,44,FALSE),0)</f>
        <v>12.5</v>
      </c>
      <c r="J27" s="21">
        <f t="shared" si="0"/>
        <v>54.5</v>
      </c>
    </row>
    <row r="28" spans="1:10" ht="16.5" thickBot="1" x14ac:dyDescent="0.3">
      <c r="A28" s="19">
        <v>26</v>
      </c>
      <c r="B28" s="2">
        <f>IFERROR(VLOOKUP(A28,'Tabulka gympl'!$E$11:$BD$61,50,FALSE),0)</f>
        <v>15</v>
      </c>
      <c r="C28" s="2">
        <f>IFERROR(VLOOKUP(A28,'Tabulka gympl'!$E$11:$BD$61,46,FALSE),0)</f>
        <v>6</v>
      </c>
      <c r="D28" s="2">
        <f>IFERROR(VLOOKUP(A28,'Tabulka gympl'!$E$11:$BD$61,47,FALSE),0)</f>
        <v>8.5</v>
      </c>
      <c r="E28" s="2">
        <f>IFERROR(VLOOKUP(A28,'Tabulka gympl'!$E$11:$BD$61,48,FALSE),0)</f>
        <v>4</v>
      </c>
      <c r="F28" s="2">
        <f>IFERROR(VLOOKUP(A28,'Tabulka gympl'!$E$11:$BD$61,16,FALSE),0)</f>
        <v>9.5</v>
      </c>
      <c r="G28" s="2">
        <f>IFERROR(VLOOKUP(A28,'Tabulka gympl'!$E$11:$BD$61,26,FALSE),0)</f>
        <v>14</v>
      </c>
      <c r="H28" s="2">
        <f>IFERROR(VLOOKUP(A28,'Tabulka gympl'!$E$11:$BD$61,44,FALSE),0)</f>
        <v>13</v>
      </c>
      <c r="J28" s="21">
        <f t="shared" si="0"/>
        <v>70</v>
      </c>
    </row>
    <row r="29" spans="1:10" ht="16.5" thickBot="1" x14ac:dyDescent="0.3">
      <c r="A29" s="19">
        <v>27</v>
      </c>
      <c r="B29" s="2">
        <f>IFERROR(VLOOKUP(A29,'Tabulka gympl'!$E$11:$BD$61,50,FALSE),0)</f>
        <v>12.5</v>
      </c>
      <c r="C29" s="2">
        <f>IFERROR(VLOOKUP(A29,'Tabulka gympl'!$E$11:$BD$61,46,FALSE),0)</f>
        <v>7.5</v>
      </c>
      <c r="D29" s="2">
        <f>IFERROR(VLOOKUP(A29,'Tabulka gympl'!$E$11:$BD$61,47,FALSE),0)</f>
        <v>5.5</v>
      </c>
      <c r="E29" s="2">
        <f>IFERROR(VLOOKUP(A29,'Tabulka gympl'!$E$11:$BD$61,48,FALSE),0)</f>
        <v>2.5</v>
      </c>
      <c r="F29" s="2">
        <f>IFERROR(VLOOKUP(A29,'Tabulka gympl'!$E$11:$BD$61,16,FALSE),0)</f>
        <v>7</v>
      </c>
      <c r="G29" s="2">
        <f>IFERROR(VLOOKUP(A29,'Tabulka gympl'!$E$11:$BD$61,26,FALSE),0)</f>
        <v>9.5</v>
      </c>
      <c r="H29" s="2">
        <f>IFERROR(VLOOKUP(A29,'Tabulka gympl'!$E$11:$BD$61,44,FALSE),0)</f>
        <v>8</v>
      </c>
      <c r="J29" s="21">
        <f t="shared" si="0"/>
        <v>52.5</v>
      </c>
    </row>
    <row r="30" spans="1:10" ht="16.5" thickBot="1" x14ac:dyDescent="0.3">
      <c r="A30" s="19">
        <v>28</v>
      </c>
      <c r="B30" s="2">
        <f>IFERROR(VLOOKUP(A30,'Tabulka gympl'!$E$11:$BD$61,50,FALSE),0)</f>
        <v>22.5</v>
      </c>
      <c r="C30" s="2">
        <f>IFERROR(VLOOKUP(A30,'Tabulka gympl'!$E$11:$BD$61,46,FALSE),0)</f>
        <v>12</v>
      </c>
      <c r="D30" s="2">
        <f>IFERROR(VLOOKUP(A30,'Tabulka gympl'!$E$11:$BD$61,47,FALSE),0)</f>
        <v>13.5</v>
      </c>
      <c r="E30" s="2">
        <f>IFERROR(VLOOKUP(A30,'Tabulka gympl'!$E$11:$BD$61,48,FALSE),0)</f>
        <v>9</v>
      </c>
      <c r="F30" s="2">
        <f>IFERROR(VLOOKUP(A30,'Tabulka gympl'!$E$11:$BD$61,16,FALSE),0)</f>
        <v>14</v>
      </c>
      <c r="G30" s="2">
        <f>IFERROR(VLOOKUP(A30,'Tabulka gympl'!$E$11:$BD$61,26,FALSE),0)</f>
        <v>13</v>
      </c>
      <c r="H30" s="2">
        <f>IFERROR(VLOOKUP(A30,'Tabulka gympl'!$E$11:$BD$61,44,FALSE),0)</f>
        <v>15.5</v>
      </c>
      <c r="J30" s="21">
        <f t="shared" si="0"/>
        <v>99.5</v>
      </c>
    </row>
    <row r="31" spans="1:10" ht="16.5" thickBot="1" x14ac:dyDescent="0.3">
      <c r="A31" s="19">
        <v>29</v>
      </c>
      <c r="B31" s="2">
        <f>IFERROR(VLOOKUP(A31,'Tabulka gympl'!$E$11:$BD$61,50,FALSE),0)</f>
        <v>17.5</v>
      </c>
      <c r="C31" s="2">
        <f>IFERROR(VLOOKUP(A31,'Tabulka gympl'!$E$11:$BD$61,46,FALSE),0)</f>
        <v>6</v>
      </c>
      <c r="D31" s="2">
        <f>IFERROR(VLOOKUP(A31,'Tabulka gympl'!$E$11:$BD$61,47,FALSE),0)</f>
        <v>7</v>
      </c>
      <c r="E31" s="2">
        <f>IFERROR(VLOOKUP(A31,'Tabulka gympl'!$E$11:$BD$61,48,FALSE),0)</f>
        <v>4</v>
      </c>
      <c r="F31" s="2">
        <f>IFERROR(VLOOKUP(A31,'Tabulka gympl'!$E$11:$BD$61,16,FALSE),0)</f>
        <v>9</v>
      </c>
      <c r="G31" s="2">
        <f>IFERROR(VLOOKUP(A31,'Tabulka gympl'!$E$11:$BD$61,26,FALSE),0)</f>
        <v>12.5</v>
      </c>
      <c r="H31" s="2">
        <f>IFERROR(VLOOKUP(A31,'Tabulka gympl'!$E$11:$BD$61,44,FALSE),0)</f>
        <v>12.5</v>
      </c>
      <c r="J31" s="21">
        <f t="shared" si="0"/>
        <v>68.5</v>
      </c>
    </row>
    <row r="32" spans="1:10" ht="16.5" thickBot="1" x14ac:dyDescent="0.3">
      <c r="A32" s="19">
        <v>30</v>
      </c>
      <c r="B32" s="2">
        <f>IFERROR(VLOOKUP(A32,'Tabulka gympl'!$E$11:$BD$61,50,FALSE),0)</f>
        <v>14</v>
      </c>
      <c r="C32" s="2">
        <f>IFERROR(VLOOKUP(A32,'Tabulka gympl'!$E$11:$BD$61,46,FALSE),0)</f>
        <v>6</v>
      </c>
      <c r="D32" s="2">
        <f>IFERROR(VLOOKUP(A32,'Tabulka gympl'!$E$11:$BD$61,47,FALSE),0)</f>
        <v>5.5</v>
      </c>
      <c r="E32" s="2">
        <f>IFERROR(VLOOKUP(A32,'Tabulka gympl'!$E$11:$BD$61,48,FALSE),0)</f>
        <v>3</v>
      </c>
      <c r="F32" s="2">
        <f>IFERROR(VLOOKUP(A32,'Tabulka gympl'!$E$11:$BD$61,16,FALSE),0)</f>
        <v>5.5</v>
      </c>
      <c r="G32" s="2">
        <f>IFERROR(VLOOKUP(A32,'Tabulka gympl'!$E$11:$BD$61,26,FALSE),0)</f>
        <v>10</v>
      </c>
      <c r="H32" s="2">
        <f>IFERROR(VLOOKUP(A32,'Tabulka gympl'!$E$11:$BD$61,44,FALSE),0)</f>
        <v>11.5</v>
      </c>
      <c r="J32" s="21">
        <f t="shared" si="0"/>
        <v>55.5</v>
      </c>
    </row>
    <row r="33" spans="1:10" ht="16.5" thickBot="1" x14ac:dyDescent="0.3">
      <c r="A33" s="19">
        <v>31</v>
      </c>
      <c r="B33" s="2">
        <f>IFERROR(VLOOKUP(A33,'Tabulka gympl'!$E$11:$BD$61,50,FALSE),0)</f>
        <v>12</v>
      </c>
      <c r="C33" s="2">
        <f>IFERROR(VLOOKUP(A33,'Tabulka gympl'!$E$11:$BD$61,46,FALSE),0)</f>
        <v>3</v>
      </c>
      <c r="D33" s="2">
        <f>IFERROR(VLOOKUP(A33,'Tabulka gympl'!$E$11:$BD$61,47,FALSE),0)</f>
        <v>3</v>
      </c>
      <c r="E33" s="2">
        <f>IFERROR(VLOOKUP(A33,'Tabulka gympl'!$E$11:$BD$61,48,FALSE),0)</f>
        <v>3.5</v>
      </c>
      <c r="F33" s="2">
        <f>IFERROR(VLOOKUP(A33,'Tabulka gympl'!$E$11:$BD$61,16,FALSE),0)</f>
        <v>8.5</v>
      </c>
      <c r="G33" s="2">
        <f>IFERROR(VLOOKUP(A33,'Tabulka gympl'!$E$11:$BD$61,26,FALSE),0)</f>
        <v>11.5</v>
      </c>
      <c r="H33" s="2">
        <f>IFERROR(VLOOKUP(A33,'Tabulka gympl'!$E$11:$BD$61,44,FALSE),0)</f>
        <v>7</v>
      </c>
      <c r="J33" s="21">
        <f t="shared" si="0"/>
        <v>48.5</v>
      </c>
    </row>
    <row r="34" spans="1:10" ht="16.5" thickBot="1" x14ac:dyDescent="0.3">
      <c r="A34" s="19">
        <v>32</v>
      </c>
      <c r="B34" s="2">
        <f>IFERROR(VLOOKUP(A34,'Tabulka gympl'!$E$11:$BD$61,50,FALSE),0)</f>
        <v>0</v>
      </c>
      <c r="C34" s="2">
        <f>IFERROR(VLOOKUP(A34,'Tabulka gympl'!$E$11:$BD$61,46,FALSE),0)</f>
        <v>0</v>
      </c>
      <c r="D34" s="2">
        <f>IFERROR(VLOOKUP(A34,'Tabulka gympl'!$E$11:$BD$61,47,FALSE),0)</f>
        <v>0</v>
      </c>
      <c r="E34" s="2">
        <f>IFERROR(VLOOKUP(A34,'Tabulka gympl'!$E$11:$BD$61,48,FALSE),0)</f>
        <v>0</v>
      </c>
      <c r="F34" s="2">
        <f>IFERROR(VLOOKUP(A34,'Tabulka gympl'!$E$11:$BD$61,16,FALSE),0)</f>
        <v>0</v>
      </c>
      <c r="G34" s="2">
        <f>IFERROR(VLOOKUP(A34,'Tabulka gympl'!$E$11:$BD$61,26,FALSE),0)</f>
        <v>0</v>
      </c>
      <c r="H34" s="2">
        <f>IFERROR(VLOOKUP(A34,'Tabulka gympl'!$E$11:$BD$61,44,FALSE),0)</f>
        <v>0</v>
      </c>
      <c r="J34" s="21">
        <f t="shared" si="0"/>
        <v>0</v>
      </c>
    </row>
    <row r="35" spans="1:10" ht="16.5" thickBot="1" x14ac:dyDescent="0.3">
      <c r="A35" s="19">
        <v>33</v>
      </c>
      <c r="B35" s="2">
        <f>IFERROR(VLOOKUP(A35,'Tabulka gympl'!$E$11:$BD$61,50,FALSE),0)</f>
        <v>23</v>
      </c>
      <c r="C35" s="2">
        <f>IFERROR(VLOOKUP(A35,'Tabulka gympl'!$E$11:$BD$61,46,FALSE),0)</f>
        <v>7</v>
      </c>
      <c r="D35" s="2">
        <f>IFERROR(VLOOKUP(A35,'Tabulka gympl'!$E$11:$BD$61,47,FALSE),0)</f>
        <v>5</v>
      </c>
      <c r="E35" s="2">
        <f>IFERROR(VLOOKUP(A35,'Tabulka gympl'!$E$11:$BD$61,48,FALSE),0)</f>
        <v>5.5</v>
      </c>
      <c r="F35" s="2">
        <f>IFERROR(VLOOKUP(A35,'Tabulka gympl'!$E$11:$BD$61,16,FALSE),0)</f>
        <v>10</v>
      </c>
      <c r="G35" s="2">
        <f>IFERROR(VLOOKUP(A35,'Tabulka gympl'!$E$11:$BD$61,26,FALSE),0)</f>
        <v>14.5</v>
      </c>
      <c r="H35" s="2">
        <f>IFERROR(VLOOKUP(A35,'Tabulka gympl'!$E$11:$BD$61,44,FALSE),0)</f>
        <v>17.5</v>
      </c>
      <c r="J35" s="21">
        <f t="shared" si="0"/>
        <v>82.5</v>
      </c>
    </row>
    <row r="36" spans="1:10" ht="16.5" thickBot="1" x14ac:dyDescent="0.3">
      <c r="A36" s="19">
        <v>34</v>
      </c>
      <c r="B36" s="2">
        <f>IFERROR(VLOOKUP(A36,'Tabulka gympl'!$E$11:$BD$61,50,FALSE),0)</f>
        <v>16.5</v>
      </c>
      <c r="C36" s="2">
        <f>IFERROR(VLOOKUP(A36,'Tabulka gympl'!$E$11:$BD$61,46,FALSE),0)</f>
        <v>3.5</v>
      </c>
      <c r="D36" s="2">
        <f>IFERROR(VLOOKUP(A36,'Tabulka gympl'!$E$11:$BD$61,47,FALSE),0)</f>
        <v>3</v>
      </c>
      <c r="E36" s="2">
        <f>IFERROR(VLOOKUP(A36,'Tabulka gympl'!$E$11:$BD$61,48,FALSE),0)</f>
        <v>2</v>
      </c>
      <c r="F36" s="2">
        <f>IFERROR(VLOOKUP(A36,'Tabulka gympl'!$E$11:$BD$61,16,FALSE),0)</f>
        <v>10.5</v>
      </c>
      <c r="G36" s="2">
        <f>IFERROR(VLOOKUP(A36,'Tabulka gympl'!$E$11:$BD$61,26,FALSE),0)</f>
        <v>9.5</v>
      </c>
      <c r="H36" s="2">
        <f>IFERROR(VLOOKUP(A36,'Tabulka gympl'!$E$11:$BD$61,44,FALSE),0)</f>
        <v>13.5</v>
      </c>
      <c r="J36" s="21">
        <f t="shared" si="0"/>
        <v>58.5</v>
      </c>
    </row>
    <row r="37" spans="1:10" ht="16.5" thickBot="1" x14ac:dyDescent="0.3">
      <c r="A37" s="19">
        <v>35</v>
      </c>
      <c r="B37" s="2">
        <f>IFERROR(VLOOKUP(A37,'Tabulka gympl'!$E$11:$BD$61,50,FALSE),0)</f>
        <v>13.5</v>
      </c>
      <c r="C37" s="2">
        <f>IFERROR(VLOOKUP(A37,'Tabulka gympl'!$E$11:$BD$61,46,FALSE),0)</f>
        <v>7</v>
      </c>
      <c r="D37" s="2">
        <f>IFERROR(VLOOKUP(A37,'Tabulka gympl'!$E$11:$BD$61,47,FALSE),0)</f>
        <v>3.5</v>
      </c>
      <c r="E37" s="2">
        <f>IFERROR(VLOOKUP(A37,'Tabulka gympl'!$E$11:$BD$61,48,FALSE),0)</f>
        <v>5</v>
      </c>
      <c r="F37" s="2">
        <f>IFERROR(VLOOKUP(A37,'Tabulka gympl'!$E$11:$BD$61,16,FALSE),0)</f>
        <v>11</v>
      </c>
      <c r="G37" s="2">
        <f>IFERROR(VLOOKUP(A37,'Tabulka gympl'!$E$11:$BD$61,26,FALSE),0)</f>
        <v>11.5</v>
      </c>
      <c r="H37" s="2">
        <f>IFERROR(VLOOKUP(A37,'Tabulka gympl'!$E$11:$BD$61,44,FALSE),0)</f>
        <v>12.5</v>
      </c>
      <c r="J37" s="21">
        <f t="shared" si="0"/>
        <v>64</v>
      </c>
    </row>
    <row r="38" spans="1:10" ht="16.5" thickBot="1" x14ac:dyDescent="0.3">
      <c r="A38" s="19">
        <v>36</v>
      </c>
      <c r="B38" s="2">
        <f>IFERROR(VLOOKUP(A38,'Tabulka gympl'!$E$11:$BD$61,50,FALSE),0)</f>
        <v>11.5</v>
      </c>
      <c r="C38" s="2">
        <f>IFERROR(VLOOKUP(A38,'Tabulka gympl'!$E$11:$BD$61,46,FALSE),0)</f>
        <v>3.5</v>
      </c>
      <c r="D38" s="2">
        <f>IFERROR(VLOOKUP(A38,'Tabulka gympl'!$E$11:$BD$61,47,FALSE),0)</f>
        <v>3</v>
      </c>
      <c r="E38" s="2">
        <f>IFERROR(VLOOKUP(A38,'Tabulka gympl'!$E$11:$BD$61,48,FALSE),0)</f>
        <v>2</v>
      </c>
      <c r="F38" s="2">
        <f>IFERROR(VLOOKUP(A38,'Tabulka gympl'!$E$11:$BD$61,16,FALSE),0)</f>
        <v>8.5</v>
      </c>
      <c r="G38" s="2">
        <f>IFERROR(VLOOKUP(A38,'Tabulka gympl'!$E$11:$BD$61,26,FALSE),0)</f>
        <v>13</v>
      </c>
      <c r="H38" s="2">
        <f>IFERROR(VLOOKUP(A38,'Tabulka gympl'!$E$11:$BD$61,44,FALSE),0)</f>
        <v>14</v>
      </c>
      <c r="J38" s="21">
        <f t="shared" si="0"/>
        <v>55.5</v>
      </c>
    </row>
    <row r="39" spans="1:10" ht="16.5" thickBot="1" x14ac:dyDescent="0.3">
      <c r="A39" s="19">
        <v>37</v>
      </c>
      <c r="B39" s="2">
        <f>IFERROR(VLOOKUP(A39,'Tabulka gympl'!$E$11:$BD$61,50,FALSE),0)</f>
        <v>9.5</v>
      </c>
      <c r="C39" s="2">
        <f>IFERROR(VLOOKUP(A39,'Tabulka gympl'!$E$11:$BD$61,46,FALSE),0)</f>
        <v>6.5</v>
      </c>
      <c r="D39" s="2">
        <f>IFERROR(VLOOKUP(A39,'Tabulka gympl'!$E$11:$BD$61,47,FALSE),0)</f>
        <v>3</v>
      </c>
      <c r="E39" s="2">
        <f>IFERROR(VLOOKUP(A39,'Tabulka gympl'!$E$11:$BD$61,48,FALSE),0)</f>
        <v>2.5</v>
      </c>
      <c r="F39" s="2">
        <f>IFERROR(VLOOKUP(A39,'Tabulka gympl'!$E$11:$BD$61,16,FALSE),0)</f>
        <v>9</v>
      </c>
      <c r="G39" s="2">
        <f>IFERROR(VLOOKUP(A39,'Tabulka gympl'!$E$11:$BD$61,26,FALSE),0)</f>
        <v>11.5</v>
      </c>
      <c r="H39" s="2">
        <f>IFERROR(VLOOKUP(A39,'Tabulka gympl'!$E$11:$BD$61,44,FALSE),0)</f>
        <v>10.5</v>
      </c>
      <c r="J39" s="21">
        <f t="shared" si="0"/>
        <v>52.5</v>
      </c>
    </row>
    <row r="40" spans="1:10" ht="16.5" thickBot="1" x14ac:dyDescent="0.3">
      <c r="A40" s="19">
        <v>38</v>
      </c>
      <c r="B40" s="2">
        <f>IFERROR(VLOOKUP(A40,'Tabulka gympl'!$E$11:$BD$61,50,FALSE),0)</f>
        <v>18.5</v>
      </c>
      <c r="C40" s="2">
        <f>IFERROR(VLOOKUP(A40,'Tabulka gympl'!$E$11:$BD$61,46,FALSE),0)</f>
        <v>10.5</v>
      </c>
      <c r="D40" s="2">
        <f>IFERROR(VLOOKUP(A40,'Tabulka gympl'!$E$11:$BD$61,47,FALSE),0)</f>
        <v>10</v>
      </c>
      <c r="E40" s="2">
        <f>IFERROR(VLOOKUP(A40,'Tabulka gympl'!$E$11:$BD$61,48,FALSE),0)</f>
        <v>6</v>
      </c>
      <c r="F40" s="2">
        <f>IFERROR(VLOOKUP(A40,'Tabulka gympl'!$E$11:$BD$61,16,FALSE),0)</f>
        <v>13</v>
      </c>
      <c r="G40" s="2">
        <f>IFERROR(VLOOKUP(A40,'Tabulka gympl'!$E$11:$BD$61,26,FALSE),0)</f>
        <v>15.5</v>
      </c>
      <c r="H40" s="2">
        <f>IFERROR(VLOOKUP(A40,'Tabulka gympl'!$E$11:$BD$61,44,FALSE),0)</f>
        <v>16.5</v>
      </c>
      <c r="J40" s="21">
        <f t="shared" si="0"/>
        <v>90</v>
      </c>
    </row>
    <row r="41" spans="1:10" ht="16.5" thickBot="1" x14ac:dyDescent="0.3">
      <c r="A41" s="19">
        <v>39</v>
      </c>
      <c r="B41" s="2">
        <f>IFERROR(VLOOKUP(A41,'Tabulka gympl'!$E$11:$BD$61,50,FALSE),0)</f>
        <v>15</v>
      </c>
      <c r="C41" s="2">
        <f>IFERROR(VLOOKUP(A41,'Tabulka gympl'!$E$11:$BD$61,46,FALSE),0)</f>
        <v>1.5</v>
      </c>
      <c r="D41" s="2">
        <f>IFERROR(VLOOKUP(A41,'Tabulka gympl'!$E$11:$BD$61,47,FALSE),0)</f>
        <v>3</v>
      </c>
      <c r="E41" s="2">
        <f>IFERROR(VLOOKUP(A41,'Tabulka gympl'!$E$11:$BD$61,48,FALSE),0)</f>
        <v>2.5</v>
      </c>
      <c r="F41" s="2">
        <f>IFERROR(VLOOKUP(A41,'Tabulka gympl'!$E$11:$BD$61,16,FALSE),0)</f>
        <v>5</v>
      </c>
      <c r="G41" s="2">
        <f>IFERROR(VLOOKUP(A41,'Tabulka gympl'!$E$11:$BD$61,26,FALSE),0)</f>
        <v>12</v>
      </c>
      <c r="H41" s="2">
        <f>IFERROR(VLOOKUP(A41,'Tabulka gympl'!$E$11:$BD$61,44,FALSE),0)</f>
        <v>15.5</v>
      </c>
      <c r="J41" s="21">
        <f t="shared" si="0"/>
        <v>54.5</v>
      </c>
    </row>
    <row r="42" spans="1:10" ht="16.5" thickBot="1" x14ac:dyDescent="0.3">
      <c r="A42" s="19">
        <v>40</v>
      </c>
      <c r="B42" s="2">
        <f>IFERROR(VLOOKUP(A42,'Tabulka gympl'!$E$11:$BD$61,50,FALSE),0)</f>
        <v>18</v>
      </c>
      <c r="C42" s="2">
        <f>IFERROR(VLOOKUP(A42,'Tabulka gympl'!$E$11:$BD$61,46,FALSE),0)</f>
        <v>7.5</v>
      </c>
      <c r="D42" s="2">
        <f>IFERROR(VLOOKUP(A42,'Tabulka gympl'!$E$11:$BD$61,47,FALSE),0)</f>
        <v>5</v>
      </c>
      <c r="E42" s="2">
        <f>IFERROR(VLOOKUP(A42,'Tabulka gympl'!$E$11:$BD$61,48,FALSE),0)</f>
        <v>4</v>
      </c>
      <c r="F42" s="2">
        <f>IFERROR(VLOOKUP(A42,'Tabulka gympl'!$E$11:$BD$61,16,FALSE),0)</f>
        <v>10.5</v>
      </c>
      <c r="G42" s="2">
        <f>IFERROR(VLOOKUP(A42,'Tabulka gympl'!$E$11:$BD$61,26,FALSE),0)</f>
        <v>13.5</v>
      </c>
      <c r="H42" s="2">
        <f>IFERROR(VLOOKUP(A42,'Tabulka gympl'!$E$11:$BD$61,44,FALSE),0)</f>
        <v>13.5</v>
      </c>
      <c r="J42" s="21">
        <f t="shared" si="0"/>
        <v>72</v>
      </c>
    </row>
    <row r="43" spans="1:10" ht="16.5" thickBot="1" x14ac:dyDescent="0.3">
      <c r="A43" s="19">
        <v>41</v>
      </c>
      <c r="B43" s="2">
        <f>IFERROR(VLOOKUP(A43,'Tabulka gympl'!$E$11:$BD$61,50,FALSE),0)</f>
        <v>0</v>
      </c>
      <c r="C43" s="2">
        <f>IFERROR(VLOOKUP(A43,'Tabulka gympl'!$E$11:$BD$61,46,FALSE),0)</f>
        <v>0</v>
      </c>
      <c r="D43" s="2">
        <f>IFERROR(VLOOKUP(A43,'Tabulka gympl'!$E$11:$BD$61,47,FALSE),0)</f>
        <v>0</v>
      </c>
      <c r="E43" s="2">
        <f>IFERROR(VLOOKUP(A43,'Tabulka gympl'!$E$11:$BD$61,48,FALSE),0)</f>
        <v>0</v>
      </c>
      <c r="F43" s="2">
        <f>IFERROR(VLOOKUP(A43,'Tabulka gympl'!$E$11:$BD$61,16,FALSE),0)</f>
        <v>0</v>
      </c>
      <c r="G43" s="2">
        <f>IFERROR(VLOOKUP(A43,'Tabulka gympl'!$E$11:$BD$61,26,FALSE),0)</f>
        <v>0</v>
      </c>
      <c r="H43" s="2">
        <f>IFERROR(VLOOKUP(A43,'Tabulka gympl'!$E$11:$BD$61,44,FALSE),0)</f>
        <v>0</v>
      </c>
      <c r="J43" s="21">
        <f t="shared" si="0"/>
        <v>0</v>
      </c>
    </row>
    <row r="44" spans="1:10" ht="16.5" thickBot="1" x14ac:dyDescent="0.3">
      <c r="A44" s="19">
        <v>42</v>
      </c>
      <c r="B44" s="2">
        <f>IFERROR(VLOOKUP(A44,'Tabulka gympl'!$E$11:$BD$61,50,FALSE),0)</f>
        <v>12</v>
      </c>
      <c r="C44" s="2">
        <f>IFERROR(VLOOKUP(A44,'Tabulka gympl'!$E$11:$BD$61,46,FALSE),0)</f>
        <v>3</v>
      </c>
      <c r="D44" s="2">
        <f>IFERROR(VLOOKUP(A44,'Tabulka gympl'!$E$11:$BD$61,47,FALSE),0)</f>
        <v>5</v>
      </c>
      <c r="E44" s="2">
        <f>IFERROR(VLOOKUP(A44,'Tabulka gympl'!$E$11:$BD$61,48,FALSE),0)</f>
        <v>5</v>
      </c>
      <c r="F44" s="2">
        <f>IFERROR(VLOOKUP(A44,'Tabulka gympl'!$E$11:$BD$61,16,FALSE),0)</f>
        <v>9</v>
      </c>
      <c r="G44" s="2">
        <f>IFERROR(VLOOKUP(A44,'Tabulka gympl'!$E$11:$BD$61,26,FALSE),0)</f>
        <v>9</v>
      </c>
      <c r="H44" s="2">
        <f>IFERROR(VLOOKUP(A44,'Tabulka gympl'!$E$11:$BD$61,44,FALSE),0)</f>
        <v>5</v>
      </c>
      <c r="J44" s="21">
        <f t="shared" si="0"/>
        <v>48</v>
      </c>
    </row>
    <row r="45" spans="1:10" ht="16.5" thickBot="1" x14ac:dyDescent="0.3">
      <c r="A45" s="19">
        <v>43</v>
      </c>
      <c r="B45" s="2">
        <f>IFERROR(VLOOKUP(A45,'Tabulka gympl'!$E$11:$BD$61,50,FALSE),0)</f>
        <v>10</v>
      </c>
      <c r="C45" s="2">
        <f>IFERROR(VLOOKUP(A45,'Tabulka gympl'!$E$11:$BD$61,46,FALSE),0)</f>
        <v>7.5</v>
      </c>
      <c r="D45" s="2">
        <f>IFERROR(VLOOKUP(A45,'Tabulka gympl'!$E$11:$BD$61,47,FALSE),0)</f>
        <v>5.5</v>
      </c>
      <c r="E45" s="2">
        <f>IFERROR(VLOOKUP(A45,'Tabulka gympl'!$E$11:$BD$61,48,FALSE),0)</f>
        <v>1.5</v>
      </c>
      <c r="F45" s="2">
        <f>IFERROR(VLOOKUP(A45,'Tabulka gympl'!$E$11:$BD$61,16,FALSE),0)</f>
        <v>7.5</v>
      </c>
      <c r="G45" s="2">
        <f>IFERROR(VLOOKUP(A45,'Tabulka gympl'!$E$11:$BD$61,26,FALSE),0)</f>
        <v>12.5</v>
      </c>
      <c r="H45" s="2">
        <f>IFERROR(VLOOKUP(A45,'Tabulka gympl'!$E$11:$BD$61,44,FALSE),0)</f>
        <v>12.5</v>
      </c>
      <c r="J45" s="21">
        <f t="shared" si="0"/>
        <v>57</v>
      </c>
    </row>
    <row r="46" spans="1:10" ht="16.5" thickBot="1" x14ac:dyDescent="0.3">
      <c r="A46" s="19">
        <v>44</v>
      </c>
      <c r="B46" s="2">
        <f>IFERROR(VLOOKUP(A46,'Tabulka gympl'!$E$11:$BD$61,50,FALSE),0)</f>
        <v>9</v>
      </c>
      <c r="C46" s="2">
        <f>IFERROR(VLOOKUP(A46,'Tabulka gympl'!$E$11:$BD$61,46,FALSE),0)</f>
        <v>5</v>
      </c>
      <c r="D46" s="2">
        <f>IFERROR(VLOOKUP(A46,'Tabulka gympl'!$E$11:$BD$61,47,FALSE),0)</f>
        <v>5</v>
      </c>
      <c r="E46" s="2">
        <f>IFERROR(VLOOKUP(A46,'Tabulka gympl'!$E$11:$BD$61,48,FALSE),0)</f>
        <v>1.5</v>
      </c>
      <c r="F46" s="2">
        <f>IFERROR(VLOOKUP(A46,'Tabulka gympl'!$E$11:$BD$61,16,FALSE),0)</f>
        <v>9</v>
      </c>
      <c r="G46" s="2">
        <f>IFERROR(VLOOKUP(A46,'Tabulka gympl'!$E$11:$BD$61,26,FALSE),0)</f>
        <v>9</v>
      </c>
      <c r="H46" s="2">
        <f>IFERROR(VLOOKUP(A46,'Tabulka gympl'!$E$11:$BD$61,44,FALSE),0)</f>
        <v>10.5</v>
      </c>
      <c r="J46" s="21">
        <f t="shared" si="0"/>
        <v>49</v>
      </c>
    </row>
    <row r="47" spans="1:10" ht="16.5" thickBot="1" x14ac:dyDescent="0.3">
      <c r="A47" s="19">
        <v>45</v>
      </c>
      <c r="B47" s="2">
        <f>IFERROR(VLOOKUP(A47,'Tabulka gympl'!$E$11:$BD$61,50,FALSE),0)</f>
        <v>0</v>
      </c>
      <c r="C47" s="2">
        <f>IFERROR(VLOOKUP(A47,'Tabulka gympl'!$E$11:$BD$61,46,FALSE),0)</f>
        <v>0</v>
      </c>
      <c r="D47" s="2">
        <f>IFERROR(VLOOKUP(A47,'Tabulka gympl'!$E$11:$BD$61,47,FALSE),0)</f>
        <v>0</v>
      </c>
      <c r="E47" s="2">
        <f>IFERROR(VLOOKUP(A47,'Tabulka gympl'!$E$11:$BD$61,48,FALSE),0)</f>
        <v>0</v>
      </c>
      <c r="F47" s="2">
        <f>IFERROR(VLOOKUP(A47,'Tabulka gympl'!$E$11:$BD$61,16,FALSE),0)</f>
        <v>0</v>
      </c>
      <c r="G47" s="2">
        <f>IFERROR(VLOOKUP(A47,'Tabulka gympl'!$E$11:$BD$61,26,FALSE),0)</f>
        <v>0</v>
      </c>
      <c r="H47" s="2">
        <f>IFERROR(VLOOKUP(A47,'Tabulka gympl'!$E$11:$BD$61,44,FALSE),0)</f>
        <v>0</v>
      </c>
      <c r="J47" s="21">
        <f t="shared" si="0"/>
        <v>0</v>
      </c>
    </row>
    <row r="48" spans="1:10" ht="16.5" thickBot="1" x14ac:dyDescent="0.3">
      <c r="A48" s="19">
        <v>46</v>
      </c>
      <c r="B48" s="2">
        <f>IFERROR(VLOOKUP(A48,'Tabulka gympl'!$E$11:$BD$61,50,FALSE),0)</f>
        <v>0</v>
      </c>
      <c r="C48" s="2">
        <f>IFERROR(VLOOKUP(A48,'Tabulka gympl'!$E$11:$BD$61,46,FALSE),0)</f>
        <v>0</v>
      </c>
      <c r="D48" s="2">
        <f>IFERROR(VLOOKUP(A48,'Tabulka gympl'!$E$11:$BD$61,47,FALSE),0)</f>
        <v>0</v>
      </c>
      <c r="E48" s="2">
        <f>IFERROR(VLOOKUP(A48,'Tabulka gympl'!$E$11:$BD$61,48,FALSE),0)</f>
        <v>0</v>
      </c>
      <c r="F48" s="2">
        <f>IFERROR(VLOOKUP(A48,'Tabulka gympl'!$E$11:$BD$61,16,FALSE),0)</f>
        <v>0</v>
      </c>
      <c r="G48" s="2">
        <f>IFERROR(VLOOKUP(A48,'Tabulka gympl'!$E$11:$BD$61,26,FALSE),0)</f>
        <v>0</v>
      </c>
      <c r="H48" s="2">
        <f>IFERROR(VLOOKUP(A48,'Tabulka gympl'!$E$11:$BD$61,44,FALSE),0)</f>
        <v>0</v>
      </c>
      <c r="J48" s="21">
        <f t="shared" si="0"/>
        <v>0</v>
      </c>
    </row>
    <row r="49" spans="1:10" ht="16.5" thickBot="1" x14ac:dyDescent="0.3">
      <c r="A49" s="19">
        <v>47</v>
      </c>
      <c r="B49" s="2">
        <f>IFERROR(VLOOKUP(A49,'Tabulka gympl'!$E$11:$BD$61,50,FALSE),0)</f>
        <v>0</v>
      </c>
      <c r="C49" s="2">
        <f>IFERROR(VLOOKUP(A49,'Tabulka gympl'!$E$11:$BD$61,46,FALSE),0)</f>
        <v>0</v>
      </c>
      <c r="D49" s="2">
        <f>IFERROR(VLOOKUP(A49,'Tabulka gympl'!$E$11:$BD$61,47,FALSE),0)</f>
        <v>0</v>
      </c>
      <c r="E49" s="2">
        <f>IFERROR(VLOOKUP(A49,'Tabulka gympl'!$E$11:$BD$61,48,FALSE),0)</f>
        <v>0</v>
      </c>
      <c r="F49" s="2">
        <f>IFERROR(VLOOKUP(A49,'Tabulka gympl'!$E$11:$BD$61,16,FALSE),0)</f>
        <v>0</v>
      </c>
      <c r="G49" s="2">
        <f>IFERROR(VLOOKUP(A49,'Tabulka gympl'!$E$11:$BD$61,26,FALSE),0)</f>
        <v>0</v>
      </c>
      <c r="H49" s="2">
        <f>IFERROR(VLOOKUP(A49,'Tabulka gympl'!$E$11:$BD$61,44,FALSE),0)</f>
        <v>0</v>
      </c>
      <c r="J49" s="21">
        <f t="shared" si="0"/>
        <v>0</v>
      </c>
    </row>
    <row r="50" spans="1:10" ht="16.5" thickBot="1" x14ac:dyDescent="0.3">
      <c r="A50" s="19">
        <v>48</v>
      </c>
      <c r="B50" s="2">
        <f>IFERROR(VLOOKUP(A50,'Tabulka gympl'!$E$11:$BD$61,50,FALSE),0)</f>
        <v>0</v>
      </c>
      <c r="C50" s="2">
        <f>IFERROR(VLOOKUP(A50,'Tabulka gympl'!$E$11:$BD$61,46,FALSE),0)</f>
        <v>0</v>
      </c>
      <c r="D50" s="2">
        <f>IFERROR(VLOOKUP(A50,'Tabulka gympl'!$E$11:$BD$61,47,FALSE),0)</f>
        <v>0</v>
      </c>
      <c r="E50" s="2">
        <f>IFERROR(VLOOKUP(A50,'Tabulka gympl'!$E$11:$BD$61,48,FALSE),0)</f>
        <v>0</v>
      </c>
      <c r="F50" s="2">
        <f>IFERROR(VLOOKUP(A50,'Tabulka gympl'!$E$11:$BD$61,16,FALSE),0)</f>
        <v>0</v>
      </c>
      <c r="G50" s="2">
        <f>IFERROR(VLOOKUP(A50,'Tabulka gympl'!$E$11:$BD$61,26,FALSE),0)</f>
        <v>0</v>
      </c>
      <c r="H50" s="2">
        <f>IFERROR(VLOOKUP(A50,'Tabulka gympl'!$E$11:$BD$61,44,FALSE),0)</f>
        <v>0</v>
      </c>
      <c r="J50" s="21">
        <f t="shared" si="0"/>
        <v>0</v>
      </c>
    </row>
    <row r="51" spans="1:10" ht="16.5" thickBot="1" x14ac:dyDescent="0.3">
      <c r="A51" s="19">
        <v>49</v>
      </c>
      <c r="B51" s="2">
        <f>IFERROR(VLOOKUP(A51,'Tabulka gympl'!$E$11:$BD$61,50,FALSE),0)</f>
        <v>0</v>
      </c>
      <c r="C51" s="2">
        <f>IFERROR(VLOOKUP(A51,'Tabulka gympl'!$E$11:$BD$61,46,FALSE),0)</f>
        <v>0</v>
      </c>
      <c r="D51" s="2">
        <f>IFERROR(VLOOKUP(A51,'Tabulka gympl'!$E$11:$BD$61,47,FALSE),0)</f>
        <v>0</v>
      </c>
      <c r="E51" s="2">
        <f>IFERROR(VLOOKUP(A51,'Tabulka gympl'!$E$11:$BD$61,48,FALSE),0)</f>
        <v>0</v>
      </c>
      <c r="F51" s="2">
        <f>IFERROR(VLOOKUP(A51,'Tabulka gympl'!$E$11:$BD$61,16,FALSE),0)</f>
        <v>0</v>
      </c>
      <c r="G51" s="2">
        <f>IFERROR(VLOOKUP(A51,'Tabulka gympl'!$E$11:$BD$61,26,FALSE),0)</f>
        <v>0</v>
      </c>
      <c r="H51" s="2">
        <f>IFERROR(VLOOKUP(A51,'Tabulka gympl'!$E$11:$BD$61,44,FALSE),0)</f>
        <v>0</v>
      </c>
      <c r="J51" s="21">
        <f t="shared" si="0"/>
        <v>0</v>
      </c>
    </row>
    <row r="52" spans="1:10" ht="15.75" x14ac:dyDescent="0.25">
      <c r="A52" s="19">
        <v>50</v>
      </c>
      <c r="B52" s="2">
        <f>IFERROR(VLOOKUP(A52,'Tabulka gympl'!$E$11:$BD$61,50,FALSE),0)</f>
        <v>0</v>
      </c>
      <c r="C52" s="2">
        <f>IFERROR(VLOOKUP(A52,'Tabulka gympl'!$E$11:$BD$61,46,FALSE),0)</f>
        <v>0</v>
      </c>
      <c r="D52" s="2">
        <f>IFERROR(VLOOKUP(A52,'Tabulka gympl'!$E$11:$BD$61,47,FALSE),0)</f>
        <v>0</v>
      </c>
      <c r="E52" s="2">
        <f>IFERROR(VLOOKUP(A52,'Tabulka gympl'!$E$11:$BD$61,48,FALSE),0)</f>
        <v>0</v>
      </c>
      <c r="F52" s="2">
        <f>IFERROR(VLOOKUP(A52,'Tabulka gympl'!$E$11:$BD$61,16,FALSE),0)</f>
        <v>0</v>
      </c>
      <c r="G52" s="2">
        <f>IFERROR(VLOOKUP(A52,'Tabulka gympl'!$E$11:$BD$61,26,FALSE),0)</f>
        <v>0</v>
      </c>
      <c r="H52" s="2">
        <f>IFERROR(VLOOKUP(A52,'Tabulka gympl'!$E$11:$BD$61,44,FALSE),0)</f>
        <v>0</v>
      </c>
      <c r="J52" s="21">
        <f t="shared" si="0"/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gympl</vt:lpstr>
      <vt:lpstr>body-prenest</vt:lpstr>
    </vt:vector>
  </TitlesOfParts>
  <Company>2P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Jedelský</dc:creator>
  <cp:lastModifiedBy>Milan Dundr</cp:lastModifiedBy>
  <cp:lastPrinted>2014-04-04T13:52:23Z</cp:lastPrinted>
  <dcterms:created xsi:type="dcterms:W3CDTF">2009-10-20T18:28:24Z</dcterms:created>
  <dcterms:modified xsi:type="dcterms:W3CDTF">2018-03-26T15:22:38Z</dcterms:modified>
</cp:coreProperties>
</file>